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readedComments/threadedComment1.xml" ContentType="application/vnd.ms-excel.threadedcomment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rowthpointprop.sharepoint.com/sites/InvestmentManagement/Sustainability/1. Disclosure/Data for Reporting/Sustainability Report/SR FY24/"/>
    </mc:Choice>
  </mc:AlternateContent>
  <xr:revisionPtr revIDLastSave="236" documentId="8_{5F13CCB9-A614-4B92-A3C5-8248B3A1D0B6}" xr6:coauthVersionLast="47" xr6:coauthVersionMax="47" xr10:uidLastSave="{6CA62E50-27D2-4067-BDB8-BEA641875F9B}"/>
  <bookViews>
    <workbookView xWindow="-2535" yWindow="-16320" windowWidth="29040" windowHeight="15840" tabRatio="862" activeTab="5" xr2:uid="{65F03863-2F7A-438F-BFE2-043DF1E4595F}"/>
  </bookViews>
  <sheets>
    <sheet name="Introduction" sheetId="19" r:id="rId1"/>
    <sheet name="Summary - Directly Owned" sheetId="21" r:id="rId2"/>
    <sheet name="Summary - Third Party" sheetId="23" r:id="rId3"/>
    <sheet name="Asset Data - Directly Owned" sheetId="1" r:id="rId4"/>
    <sheet name="Building Cert - Directly Owned" sheetId="15" r:id="rId5"/>
    <sheet name="People" sheetId="26" r:id="rId6"/>
    <sheet name="Economic Performance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Toc391646722" localSheetId="6">#REF!</definedName>
    <definedName name="_Toc391646722" localSheetId="0">#REF!</definedName>
    <definedName name="_Toc391646722" localSheetId="5">#REF!</definedName>
    <definedName name="_Toc391646722" localSheetId="1">#REF!</definedName>
    <definedName name="_Toc391646722" localSheetId="2">#REF!</definedName>
    <definedName name="_Toc391646722">#REF!</definedName>
    <definedName name="Actual" localSheetId="6">([1]!PeriodInActual*('[2]Cleaning Timeline'!$E1&gt;0))*[1]!PeriodInPlan</definedName>
    <definedName name="Actual" localSheetId="0">(PeriodInActual*('[2]Cleaning Timeline'!$E1&gt;0))*PeriodInPlan</definedName>
    <definedName name="Actual" localSheetId="5">(PeriodInActual*('[2]Cleaning Timeline'!$E1&gt;0))*PeriodInPlan</definedName>
    <definedName name="Actual" localSheetId="1">(PeriodInActual*('[2]Cleaning Timeline'!$E1&gt;0))*PeriodInPlan</definedName>
    <definedName name="Actual" localSheetId="2">(PeriodInActual*('[2]Cleaning Timeline'!$E1&gt;0))*PeriodInPlan</definedName>
    <definedName name="Actual">(PeriodInActual*('[2]Cleaning Timeline'!$E1&gt;0))*PeriodInPlan</definedName>
    <definedName name="ActualBeyond" localSheetId="6">[1]!PeriodInActual*('[2]Cleaning Timeline'!$E1&gt;0)</definedName>
    <definedName name="ActualBeyond" localSheetId="0">PeriodInActual*('[2]Cleaning Timeline'!$E1&gt;0)</definedName>
    <definedName name="ActualBeyond" localSheetId="5">PeriodInActual*('[2]Cleaning Timeline'!$E1&gt;0)</definedName>
    <definedName name="ActualBeyond" localSheetId="1">PeriodInActual*('[2]Cleaning Timeline'!$E1&gt;0)</definedName>
    <definedName name="ActualBeyond" localSheetId="2">PeriodInActual*('[2]Cleaning Timeline'!$E1&gt;0)</definedName>
    <definedName name="ActualBeyond">PeriodInActual*('[2]Cleaning Timeline'!$E1&gt;0)</definedName>
    <definedName name="Convert_km_to_miles">[3]Conversions!$F$52</definedName>
    <definedName name="ModelName">[4]QA_Index!$C$6</definedName>
    <definedName name="PercentComplete" localSheetId="6">[1]!PercentCompleteBeyond*[1]!PeriodInPlan</definedName>
    <definedName name="PercentComplete" localSheetId="0">PercentCompleteBeyond*PeriodInPlan</definedName>
    <definedName name="PercentComplete" localSheetId="5">PercentCompleteBeyond*PeriodInPlan</definedName>
    <definedName name="PercentComplete" localSheetId="1">PercentCompleteBeyond*PeriodInPlan</definedName>
    <definedName name="PercentComplete" localSheetId="2">PercentCompleteBeyond*PeriodInPlan</definedName>
    <definedName name="PercentComplete">PercentCompleteBeyond*PeriodInPlan</definedName>
    <definedName name="PercentCompleteBeyond">('[2]Cleaning Timeline'!A$6=MEDIAN('[2]Cleaning Timeline'!A$6,'[2]Cleaning Timeline'!$E1,'[2]Cleaning Timeline'!$E1+'[2]Cleaning Timeline'!$F1)*('[2]Cleaning Timeline'!$E1&gt;0))*(('[2]Cleaning Timeline'!A$6&lt;(INT('[2]Cleaning Timeline'!$E1+'[2]Cleaning Timeline'!$F1*'[2]Cleaning Timeline'!$G1)))+('[2]Cleaning Timeline'!A$6='[2]Cleaning Timeline'!$E1))*('[2]Cleaning Timeline'!$G1&gt;0)</definedName>
    <definedName name="period_selected">'[2]Cleaning Timeline'!$H$2</definedName>
    <definedName name="PeriodInActual">'[2]Cleaning Timeline'!A$6=MEDIAN('[2]Cleaning Timeline'!A$6,'[2]Cleaning Timeline'!$E1,'[2]Cleaning Timeline'!$E1+'[2]Cleaning Timeline'!$F1-1)</definedName>
    <definedName name="PeriodInPlan">'[2]Cleaning Timeline'!A$6=MEDIAN('[2]Cleaning Timeline'!A$6,'[2]Cleaning Timeline'!$C1,'[2]Cleaning Timeline'!$C1+'[2]Cleaning Timeline'!$D1-1)</definedName>
    <definedName name="Plan" localSheetId="6">[1]!PeriodInPlan*('[2]Cleaning Timeline'!$C1&gt;0)</definedName>
    <definedName name="Plan" localSheetId="0">PeriodInPlan*('[2]Cleaning Timeline'!$C1&gt;0)</definedName>
    <definedName name="Plan" localSheetId="5">PeriodInPlan*('[2]Cleaning Timeline'!$C1&gt;0)</definedName>
    <definedName name="Plan" localSheetId="1">PeriodInPlan*('[2]Cleaning Timeline'!$C1&gt;0)</definedName>
    <definedName name="Plan" localSheetId="2">PeriodInPlan*('[2]Cleaning Timeline'!$C1&gt;0)</definedName>
    <definedName name="Plan">PeriodInPlan*('[2]Cleaning Timeline'!$C1&gt;0)</definedName>
    <definedName name="_xlnm.Print_Area" localSheetId="3">'Asset Data - Directly Owned'!$A$1:$P$34</definedName>
    <definedName name="_xlnm.Print_Area" localSheetId="4">'Building Cert - Directly Owned'!$A$1:$K$31</definedName>
    <definedName name="_xlnm.Print_Area" localSheetId="0">Introduction!$A$1:$E$46</definedName>
    <definedName name="_xlnm.Print_Area" localSheetId="5">People!$A$1:$R$99</definedName>
    <definedName name="_xlnm.Print_Area" localSheetId="1">'Summary - Directly Owned'!$A$1:$L$74</definedName>
    <definedName name="_xlnm.Print_Area" localSheetId="2">'Summary - Third Party'!$A$1:$H$42</definedName>
    <definedName name="report_month">[5]Tenancy!$F$2</definedName>
    <definedName name="Status_Overall">[4]Lookups!$D$7:$D$18</definedName>
    <definedName name="Team">[4]Lookups!$B$7:$B$18</definedName>
    <definedName name="UpdateYear">[6]Introduction!$E$6</definedName>
    <definedName name="WTT_CFs">[7]Calc3_WTT_Fuels!$B$60:$M$92</definedName>
    <definedName name="WTT_Fuels_names">[7]Calc3_WTT_Fuels!$B$60:$B$92</definedName>
    <definedName name="WTT_labels">[7]Calc3_WTT_Fuels!$B$60:$M$60</definedName>
    <definedName name="YesNo">[4]Lookups!$C$7:$C$18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26" l="1"/>
  <c r="O64" i="26"/>
  <c r="O65" i="26" s="1"/>
  <c r="M64" i="26"/>
  <c r="N64" i="26" s="1"/>
  <c r="K64" i="26"/>
  <c r="I64" i="26"/>
  <c r="G64" i="26"/>
  <c r="G65" i="26" s="1"/>
  <c r="E64" i="26"/>
  <c r="C64" i="26"/>
  <c r="Q53" i="26"/>
  <c r="O53" i="26"/>
  <c r="O54" i="26" s="1"/>
  <c r="M53" i="26"/>
  <c r="K53" i="26"/>
  <c r="I53" i="26"/>
  <c r="G53" i="26"/>
  <c r="G54" i="26" s="1"/>
  <c r="E53" i="26"/>
  <c r="C53" i="26"/>
  <c r="C54" i="26" s="1"/>
  <c r="F53" i="26" s="1"/>
  <c r="Q33" i="26"/>
  <c r="O33" i="26"/>
  <c r="M33" i="26"/>
  <c r="K33" i="26"/>
  <c r="I33" i="26"/>
  <c r="G33" i="26"/>
  <c r="E33" i="26"/>
  <c r="C33" i="26"/>
  <c r="Q23" i="26"/>
  <c r="O24" i="26" s="1"/>
  <c r="O23" i="26"/>
  <c r="M23" i="26"/>
  <c r="K23" i="26"/>
  <c r="I23" i="26"/>
  <c r="G23" i="26"/>
  <c r="G24" i="26" s="1"/>
  <c r="E23" i="26"/>
  <c r="C24" i="26" s="1"/>
  <c r="C23" i="26"/>
  <c r="M13" i="26"/>
  <c r="K13" i="26"/>
  <c r="I13" i="26"/>
  <c r="G13" i="26"/>
  <c r="E13" i="26"/>
  <c r="C13" i="26"/>
  <c r="Q12" i="26"/>
  <c r="O12" i="26"/>
  <c r="Q10" i="26"/>
  <c r="Q13" i="26" s="1"/>
  <c r="O10" i="26"/>
  <c r="P23" i="26" l="1"/>
  <c r="K34" i="26"/>
  <c r="N30" i="26" s="1"/>
  <c r="K24" i="26"/>
  <c r="O34" i="26"/>
  <c r="J64" i="26"/>
  <c r="K65" i="26"/>
  <c r="N63" i="26" s="1"/>
  <c r="K14" i="26"/>
  <c r="L13" i="26"/>
  <c r="D23" i="26"/>
  <c r="O13" i="26"/>
  <c r="G34" i="26"/>
  <c r="H32" i="26" s="1"/>
  <c r="C65" i="26"/>
  <c r="D62" i="26" s="1"/>
  <c r="C34" i="26"/>
  <c r="F33" i="26" s="1"/>
  <c r="C14" i="26"/>
  <c r="F13" i="26" s="1"/>
  <c r="R62" i="26"/>
  <c r="R61" i="26"/>
  <c r="P62" i="26"/>
  <c r="R63" i="26"/>
  <c r="R60" i="26"/>
  <c r="P61" i="26"/>
  <c r="P63" i="26"/>
  <c r="P60" i="26"/>
  <c r="J23" i="26"/>
  <c r="R50" i="26"/>
  <c r="P52" i="26"/>
  <c r="P50" i="26"/>
  <c r="R53" i="26"/>
  <c r="R51" i="26"/>
  <c r="P51" i="26"/>
  <c r="R52" i="26"/>
  <c r="F64" i="26"/>
  <c r="F51" i="26"/>
  <c r="D52" i="26"/>
  <c r="D51" i="26"/>
  <c r="J52" i="26"/>
  <c r="F52" i="26"/>
  <c r="D50" i="26"/>
  <c r="J51" i="26"/>
  <c r="H52" i="26"/>
  <c r="J50" i="26"/>
  <c r="H50" i="26"/>
  <c r="H51" i="26"/>
  <c r="F50" i="26"/>
  <c r="J53" i="26"/>
  <c r="R64" i="26"/>
  <c r="N12" i="26"/>
  <c r="L10" i="26"/>
  <c r="L11" i="26"/>
  <c r="L12" i="26"/>
  <c r="N11" i="26"/>
  <c r="N10" i="26"/>
  <c r="O14" i="26"/>
  <c r="P10" i="26" s="1"/>
  <c r="P13" i="26"/>
  <c r="D21" i="26"/>
  <c r="D20" i="26"/>
  <c r="D22" i="26"/>
  <c r="H33" i="26"/>
  <c r="F32" i="26"/>
  <c r="D32" i="26"/>
  <c r="J30" i="26"/>
  <c r="F30" i="26"/>
  <c r="H31" i="26"/>
  <c r="D31" i="26"/>
  <c r="H30" i="26"/>
  <c r="D30" i="26"/>
  <c r="J31" i="26"/>
  <c r="F20" i="26"/>
  <c r="J21" i="26"/>
  <c r="F21" i="26"/>
  <c r="H22" i="26"/>
  <c r="H20" i="26"/>
  <c r="H21" i="26"/>
  <c r="J22" i="26"/>
  <c r="J20" i="26"/>
  <c r="F22" i="26"/>
  <c r="R22" i="26"/>
  <c r="P20" i="26"/>
  <c r="P22" i="26"/>
  <c r="R20" i="26"/>
  <c r="R21" i="26"/>
  <c r="P21" i="26"/>
  <c r="H64" i="26"/>
  <c r="J61" i="26"/>
  <c r="H63" i="26"/>
  <c r="H61" i="26"/>
  <c r="J62" i="26"/>
  <c r="H62" i="26"/>
  <c r="J63" i="26"/>
  <c r="J60" i="26"/>
  <c r="H60" i="26"/>
  <c r="N20" i="26"/>
  <c r="H23" i="26"/>
  <c r="N32" i="26"/>
  <c r="D53" i="26"/>
  <c r="P53" i="26"/>
  <c r="L64" i="26"/>
  <c r="N13" i="26"/>
  <c r="F23" i="26"/>
  <c r="R23" i="26"/>
  <c r="R32" i="26"/>
  <c r="P64" i="26"/>
  <c r="L22" i="26"/>
  <c r="R10" i="26"/>
  <c r="G14" i="26"/>
  <c r="H13" i="26" s="1"/>
  <c r="N22" i="26"/>
  <c r="N31" i="26"/>
  <c r="H53" i="26"/>
  <c r="K54" i="26"/>
  <c r="N53" i="26" s="1"/>
  <c r="L32" i="26"/>
  <c r="P32" i="26"/>
  <c r="L21" i="26"/>
  <c r="L30" i="26"/>
  <c r="L31" i="26"/>
  <c r="N60" i="26" l="1"/>
  <c r="L62" i="26"/>
  <c r="R31" i="26"/>
  <c r="R30" i="26"/>
  <c r="P30" i="26"/>
  <c r="N62" i="26"/>
  <c r="J13" i="26"/>
  <c r="N21" i="26"/>
  <c r="L20" i="26"/>
  <c r="L60" i="26"/>
  <c r="L63" i="26"/>
  <c r="N23" i="26"/>
  <c r="L61" i="26"/>
  <c r="R33" i="26"/>
  <c r="N61" i="26"/>
  <c r="P33" i="26"/>
  <c r="D60" i="26"/>
  <c r="L33" i="26"/>
  <c r="F12" i="26"/>
  <c r="D61" i="26"/>
  <c r="N33" i="26"/>
  <c r="F31" i="26"/>
  <c r="J33" i="26"/>
  <c r="P31" i="26"/>
  <c r="D11" i="26"/>
  <c r="J32" i="26"/>
  <c r="D12" i="26"/>
  <c r="L23" i="26"/>
  <c r="D63" i="26"/>
  <c r="F60" i="26"/>
  <c r="F63" i="26"/>
  <c r="D64" i="26"/>
  <c r="F62" i="26"/>
  <c r="F61" i="26"/>
  <c r="D33" i="26"/>
  <c r="F10" i="26"/>
  <c r="F11" i="26"/>
  <c r="D10" i="26"/>
  <c r="D13" i="26"/>
  <c r="P11" i="26"/>
  <c r="R11" i="26"/>
  <c r="R13" i="26"/>
  <c r="R12" i="26"/>
  <c r="L53" i="26"/>
  <c r="N52" i="26"/>
  <c r="L52" i="26"/>
  <c r="L50" i="26"/>
  <c r="L51" i="26"/>
  <c r="N50" i="26"/>
  <c r="N51" i="26"/>
  <c r="J11" i="26"/>
  <c r="H11" i="26"/>
  <c r="H12" i="26"/>
  <c r="J12" i="26"/>
  <c r="J10" i="26"/>
  <c r="H10" i="26"/>
  <c r="P1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tc={6C60EEB0-35D2-43B9-BA08-929FC8239B46}</author>
  </authors>
  <commentList>
    <comment ref="C61" authorId="0" shapeId="0" xr:uid="{6C60EEB0-35D2-43B9-BA08-929FC8239B4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includes Tim Collyer as do all the numbers as of 30 June 2024</t>
      </text>
    </comment>
  </commentList>
</comments>
</file>

<file path=xl/sharedStrings.xml><?xml version="1.0" encoding="utf-8"?>
<sst xmlns="http://schemas.openxmlformats.org/spreadsheetml/2006/main" count="863" uniqueCount="324">
  <si>
    <t>Growthpoint Sustainability Reporting Suite</t>
  </si>
  <si>
    <t>Performance metrics</t>
  </si>
  <si>
    <t>Growthpoint uses the following performance metrics to report on the sustainability performance.</t>
  </si>
  <si>
    <t>Metrics</t>
  </si>
  <si>
    <t>Definition</t>
  </si>
  <si>
    <t>Energy Consumption</t>
  </si>
  <si>
    <t>Growthpoint’s total energy consumption consists of: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</si>
  <si>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Non</t>
    </r>
    <r>
      <rPr>
        <sz val="11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>renewable grid electricity</t>
    </r>
    <r>
      <rPr>
        <sz val="11"/>
        <color theme="1"/>
        <rFont val="Arial"/>
        <family val="2"/>
      </rPr>
      <t xml:space="preserve"> purchased from the public electricity network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</si>
  <si>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Renewable grid electricity</t>
    </r>
    <r>
      <rPr>
        <sz val="11"/>
        <color theme="1"/>
        <rFont val="Arial"/>
        <family val="2"/>
      </rPr>
      <t xml:space="preserve"> (GreenPower</t>
    </r>
    <r>
      <rPr>
        <vertAlign val="superscript"/>
        <sz val="11"/>
        <color theme="1"/>
        <rFont val="Arial"/>
        <family val="2"/>
      </rPr>
      <t>TM</t>
    </r>
    <r>
      <rPr>
        <sz val="11"/>
        <color theme="1"/>
        <rFont val="Arial"/>
        <family val="2"/>
      </rPr>
      <t>) purchased by Growthpoint through the electricity agreements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</si>
  <si>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Renewable energy generated</t>
    </r>
    <r>
      <rPr>
        <sz val="11"/>
        <color theme="1"/>
        <rFont val="Arial"/>
        <family val="2"/>
      </rPr>
      <t xml:space="preserve"> from onsite solar PV systems.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For reporting purposes, Growthpoint assumes that all renewable energy generated is consumed onsite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</si>
  <si>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 xml:space="preserve">Natural gas </t>
    </r>
    <r>
      <rPr>
        <sz val="11"/>
        <color theme="1"/>
        <rFont val="Arial"/>
        <family val="2"/>
      </rPr>
      <t>distributed in a pipeline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</si>
  <si>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Diesel fuel</t>
    </r>
    <r>
      <rPr>
        <sz val="11"/>
        <color theme="1"/>
        <rFont val="Arial"/>
        <family val="2"/>
      </rPr>
      <t xml:space="preserve"> from stationary on-site generators</t>
    </r>
  </si>
  <si>
    <r>
      <t>Electricity Consumption</t>
    </r>
    <r>
      <rPr>
        <b/>
        <sz val="12"/>
        <color rgb="FF345E9E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from renewable sources</t>
    </r>
  </si>
  <si>
    <t>The amount of electricity consumed from renewable sources is calculated as a % of renewable electricity consumed from the total electricity consumed.</t>
  </si>
  <si>
    <t>NLA</t>
  </si>
  <si>
    <t>Energy Intensity</t>
  </si>
  <si>
    <t xml:space="preserve">Total energy consumed divided by the NLA, used as a normalising factor to compare the relative intensity </t>
  </si>
  <si>
    <t>Scope 1 Emissions</t>
  </si>
  <si>
    <t>Greenhouse gas emissions associated with the usage of the following sources: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</si>
  <si>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-</t>
    </r>
    <r>
      <rPr>
        <sz val="7"/>
        <color theme="1"/>
        <rFont val="Times New Roman"/>
        <family val="1"/>
      </rPr>
      <t xml:space="preserve">     </t>
    </r>
    <r>
      <rPr>
        <sz val="11"/>
        <color theme="1"/>
        <rFont val="Arial"/>
        <family val="2"/>
      </rPr>
      <t xml:space="preserve">Base building </t>
    </r>
    <r>
      <rPr>
        <b/>
        <sz val="11"/>
        <color theme="1"/>
        <rFont val="Arial"/>
        <family val="2"/>
      </rPr>
      <t>natural gas</t>
    </r>
    <r>
      <rPr>
        <sz val="11"/>
        <color theme="1"/>
        <rFont val="Arial"/>
        <family val="2"/>
      </rPr>
      <t xml:space="preserve"> sourced directly from the pipeline consumed by facilities within Growthpoint's operational control</t>
    </r>
  </si>
  <si>
    <r>
      <t xml:space="preserve"> -</t>
    </r>
    <r>
      <rPr>
        <sz val="7"/>
        <color theme="1"/>
        <rFont val="Times New Roman"/>
        <family val="1"/>
      </rPr>
      <t>      </t>
    </r>
    <r>
      <rPr>
        <b/>
        <sz val="11"/>
        <color theme="1"/>
        <rFont val="Arial"/>
        <family val="2"/>
      </rPr>
      <t>Diesel fuel</t>
    </r>
    <r>
      <rPr>
        <sz val="11"/>
        <color theme="1"/>
        <rFont val="Arial"/>
        <family val="2"/>
      </rPr>
      <t xml:space="preserve"> consumption from stationary on-site generators</t>
    </r>
  </si>
  <si>
    <r>
      <t xml:space="preserve"> -   Leakage of </t>
    </r>
    <r>
      <rPr>
        <b/>
        <sz val="11"/>
        <color theme="1"/>
        <rFont val="Arial"/>
        <family val="2"/>
      </rPr>
      <t>refrigerant gases</t>
    </r>
    <r>
      <rPr>
        <sz val="11"/>
        <color theme="1"/>
        <rFont val="Arial"/>
        <family val="2"/>
      </rPr>
      <t xml:space="preserve"> used in base building air conditioners</t>
    </r>
  </si>
  <si>
    <t>Scope 1 emissions were calculated according to the National Greenhouse and Energy Reporting (NGER) (Measurement) Determination 2008.</t>
  </si>
  <si>
    <t>Scope 2 Emissions</t>
  </si>
  <si>
    <t>Greenhouse gas emissions associated with the consumption of the following sources:</t>
  </si>
  <si>
    <t xml:space="preserve"> -    Base building electricity consumed by facilities within Growthpoint operational control</t>
  </si>
  <si>
    <t xml:space="preserve"> -    Consumption of electricity by Growthpoint at our corporate head offices </t>
  </si>
  <si>
    <t xml:space="preserve"> - Location-based method</t>
  </si>
  <si>
    <r>
      <rPr>
        <b/>
        <sz val="11"/>
        <color theme="1"/>
        <rFont val="Arial"/>
        <family val="2"/>
      </rPr>
      <t>Location-based</t>
    </r>
    <r>
      <rPr>
        <sz val="11"/>
        <color theme="1"/>
        <rFont val="Arial"/>
        <family val="2"/>
      </rPr>
      <t xml:space="preserve"> Scope 2 emissions were calculated in accordance with the NGER (Measurement) Determination 2008. </t>
    </r>
  </si>
  <si>
    <t xml:space="preserve"> - Market based method</t>
  </si>
  <si>
    <r>
      <rPr>
        <b/>
        <sz val="11"/>
        <color theme="1"/>
        <rFont val="Arial"/>
        <family val="2"/>
      </rPr>
      <t xml:space="preserve">Market-based </t>
    </r>
    <r>
      <rPr>
        <sz val="11"/>
        <color theme="1"/>
        <rFont val="Arial"/>
        <family val="2"/>
      </rPr>
      <t>Scope 2 emissions were calculated in accordance with the GHG Protocol Scope 2 Guidance and the Electricity Accounting guidance issued by Climate Active.</t>
    </r>
  </si>
  <si>
    <t>Carbon Intensity</t>
  </si>
  <si>
    <t xml:space="preserve">Greenhouse gas emissions divided by the NLA, used as a normalising factor to compare the relative intensity </t>
  </si>
  <si>
    <t>Scope 3 Emissions</t>
  </si>
  <si>
    <t>Greenhouse gas emissions associated the following sources:</t>
  </si>
  <si>
    <r>
      <t xml:space="preserve"> - </t>
    </r>
    <r>
      <rPr>
        <b/>
        <sz val="11"/>
        <color theme="1"/>
        <rFont val="Arial"/>
        <family val="2"/>
      </rPr>
      <t>Purchased goods and services</t>
    </r>
    <r>
      <rPr>
        <sz val="11"/>
        <color theme="1"/>
        <rFont val="Arial"/>
        <family val="2"/>
      </rPr>
      <t xml:space="preserve"> - paper consumption</t>
    </r>
  </si>
  <si>
    <r>
      <t xml:space="preserve"> - </t>
    </r>
    <r>
      <rPr>
        <b/>
        <sz val="11"/>
        <color theme="1"/>
        <rFont val="Arial"/>
        <family val="2"/>
      </rPr>
      <t>Fuel- and energy-related activities</t>
    </r>
    <r>
      <rPr>
        <sz val="11"/>
        <color theme="1"/>
        <rFont val="Arial"/>
        <family val="2"/>
      </rPr>
      <t xml:space="preserve"> - transmission and distribution losses and emissions from extraction and processing of input fuels </t>
    </r>
  </si>
  <si>
    <r>
      <t xml:space="preserve"> - </t>
    </r>
    <r>
      <rPr>
        <b/>
        <sz val="11"/>
        <color theme="1"/>
        <rFont val="Arial"/>
        <family val="2"/>
      </rPr>
      <t>Waste generated</t>
    </r>
    <r>
      <rPr>
        <sz val="11"/>
        <color theme="1"/>
        <rFont val="Arial"/>
        <family val="2"/>
      </rPr>
      <t xml:space="preserve"> in operations - waste sent to landfill from tenant and base building activities at Growthpoint properties</t>
    </r>
  </si>
  <si>
    <r>
      <t xml:space="preserve"> - </t>
    </r>
    <r>
      <rPr>
        <b/>
        <sz val="11"/>
        <color theme="1"/>
        <rFont val="Arial"/>
        <family val="2"/>
      </rPr>
      <t>Business travel</t>
    </r>
    <r>
      <rPr>
        <sz val="11"/>
        <color theme="1"/>
        <rFont val="Arial"/>
        <family val="2"/>
      </rPr>
      <t xml:space="preserve"> - air travel, rental car hire and taxi/Uber, and hotel accommodation</t>
    </r>
  </si>
  <si>
    <r>
      <t xml:space="preserve"> - </t>
    </r>
    <r>
      <rPr>
        <b/>
        <sz val="11"/>
        <color theme="1"/>
        <rFont val="Arial"/>
        <family val="2"/>
      </rPr>
      <t>Upstream leased assets</t>
    </r>
    <r>
      <rPr>
        <sz val="11"/>
        <color theme="1"/>
        <rFont val="Arial"/>
        <family val="2"/>
      </rPr>
      <t xml:space="preserve"> - emissions from the base building operations of the buildings where Growthpoint corporate head offices are located</t>
    </r>
  </si>
  <si>
    <r>
      <t xml:space="preserve"> - </t>
    </r>
    <r>
      <rPr>
        <b/>
        <sz val="11"/>
        <color theme="1"/>
        <rFont val="Arial"/>
        <family val="2"/>
      </rPr>
      <t>Downstream leased assets</t>
    </r>
    <r>
      <rPr>
        <sz val="11"/>
        <color theme="1"/>
        <rFont val="Arial"/>
        <family val="2"/>
      </rPr>
      <t xml:space="preserve"> - emissions generated from tenancy electricity and natural gas consumption</t>
    </r>
  </si>
  <si>
    <t>Water Consumption</t>
  </si>
  <si>
    <t>Growthpoint’s total water consumption consists of:</t>
  </si>
  <si>
    <r>
      <t xml:space="preserve"> - </t>
    </r>
    <r>
      <rPr>
        <b/>
        <sz val="11"/>
        <color theme="1"/>
        <rFont val="Arial"/>
        <family val="2"/>
      </rPr>
      <t>Potable water</t>
    </r>
    <r>
      <rPr>
        <sz val="11"/>
        <color theme="1"/>
        <rFont val="Arial"/>
        <family val="2"/>
      </rPr>
      <t xml:space="preserve"> - drinking quality water supplied to GOZ assets from local water authorities</t>
    </r>
  </si>
  <si>
    <r>
      <t xml:space="preserve"> - </t>
    </r>
    <r>
      <rPr>
        <b/>
        <sz val="11"/>
        <color theme="1"/>
        <rFont val="Arial"/>
        <family val="2"/>
      </rPr>
      <t>Recycled water</t>
    </r>
    <r>
      <rPr>
        <sz val="11"/>
        <color theme="1"/>
        <rFont val="Arial"/>
        <family val="2"/>
      </rPr>
      <t xml:space="preserve"> - water recycled from non-potable water sources, supplied by the local water authority</t>
    </r>
  </si>
  <si>
    <t>Water Intensity</t>
  </si>
  <si>
    <t xml:space="preserve">Total amount of water consumed divided by the NLA, used as a normalising factor to compare the relative intensity </t>
  </si>
  <si>
    <t>Waste to Landfill</t>
  </si>
  <si>
    <t>Waste generated by the commercial offices, disposed to landfill</t>
  </si>
  <si>
    <t>Recycling</t>
  </si>
  <si>
    <t>Recycled waste diverted from landfill, including comingled, paper and cardboard, organics, e-waste and secured paper waste streams</t>
  </si>
  <si>
    <t>Diversion %</t>
  </si>
  <si>
    <t>The diversion % is calculated as a proportion of waste that was recycled from the total amount of waste generated.</t>
  </si>
  <si>
    <t>NABERS</t>
  </si>
  <si>
    <t xml:space="preserve">Growthpoint uses the National Australian Built Environment Rating System - a national system for measuring environmental performance of buildings. </t>
  </si>
  <si>
    <t>Green Star Performance</t>
  </si>
  <si>
    <t>Summary</t>
  </si>
  <si>
    <t>GHG Emissions</t>
  </si>
  <si>
    <t>Boundary</t>
  </si>
  <si>
    <t>Source/Scope 3 Category</t>
  </si>
  <si>
    <t>Metric</t>
  </si>
  <si>
    <t>FY23</t>
  </si>
  <si>
    <t>FY22</t>
  </si>
  <si>
    <t>FY21</t>
  </si>
  <si>
    <t>FY20</t>
  </si>
  <si>
    <t>Scope 1</t>
  </si>
  <si>
    <t>Natural Gas</t>
  </si>
  <si>
    <t>tCO2e</t>
  </si>
  <si>
    <t xml:space="preserve">Scope 2 </t>
  </si>
  <si>
    <t>Electricity (location-based)</t>
  </si>
  <si>
    <t>Scope 2</t>
  </si>
  <si>
    <t>Electricity (market-based)</t>
  </si>
  <si>
    <t>n/a</t>
  </si>
  <si>
    <t xml:space="preserve">Scope 3 </t>
  </si>
  <si>
    <t>Category 3 - Fuel and energy-related activities</t>
  </si>
  <si>
    <t>Category 5 - Waste generated in operations</t>
  </si>
  <si>
    <t>Category 6 - Business Travel</t>
  </si>
  <si>
    <t>Category 13 - Downstream leased assets</t>
  </si>
  <si>
    <t>Scope 1 Total</t>
  </si>
  <si>
    <t>Scope 2 Total (location-based)</t>
  </si>
  <si>
    <t>Scope 2 Total (market-based)</t>
  </si>
  <si>
    <t>Scope 3 Total</t>
  </si>
  <si>
    <t>GHG Emissions Total (location-based)</t>
  </si>
  <si>
    <t>GHG Emissions Total (market-based)</t>
  </si>
  <si>
    <t>1. Diesel and refrigerant data was estimated prior to FY21 (as 1.5% of the total Scope 1 and 2 emissions - 0.2% for diesel and 1.3% for refrigerant leakage)</t>
  </si>
  <si>
    <t>Resource consumption</t>
  </si>
  <si>
    <t>Activity</t>
  </si>
  <si>
    <t>Sqm</t>
  </si>
  <si>
    <t>No. operationally controlled properties</t>
  </si>
  <si>
    <t>No.</t>
  </si>
  <si>
    <t>Resource Consumption - Energy</t>
  </si>
  <si>
    <t>Operationally controlled properties - Base Building</t>
  </si>
  <si>
    <t>MWh</t>
  </si>
  <si>
    <t>Diesel</t>
  </si>
  <si>
    <t>Electricity - grid - non-renewable</t>
  </si>
  <si>
    <t xml:space="preserve">Electricity - grid - renewable (Green Power) </t>
  </si>
  <si>
    <t>Renewable Energy Generated and Consumed Onsite (solar)</t>
  </si>
  <si>
    <t>Electricity (grid including Green Power)</t>
  </si>
  <si>
    <t>Total Electricity Consumption</t>
  </si>
  <si>
    <t>% elec consumption from renewable sources</t>
  </si>
  <si>
    <t>%</t>
  </si>
  <si>
    <t>Total Energy Consumption (incl elec, gas, diesel and solar)</t>
  </si>
  <si>
    <t>GJ</t>
  </si>
  <si>
    <t>Intensity</t>
  </si>
  <si>
    <t>MJ/sqm</t>
  </si>
  <si>
    <t>Carbon Intensity (location-based)</t>
  </si>
  <si>
    <t>kg CO2/sqm</t>
  </si>
  <si>
    <t>Carbon Intensity (market-based)</t>
  </si>
  <si>
    <t>Operationally controlled properties - Tenant Spaces</t>
  </si>
  <si>
    <t>Office</t>
  </si>
  <si>
    <t>Electricity</t>
  </si>
  <si>
    <t>Non -operationally controlled properties</t>
  </si>
  <si>
    <t>Industrial</t>
  </si>
  <si>
    <t>Portfolio Tenant data coverage (electricity)</t>
  </si>
  <si>
    <t>Recource Consumption - Water</t>
  </si>
  <si>
    <t>Operationally controlled properties - Whole Building</t>
  </si>
  <si>
    <t>Potable Water</t>
  </si>
  <si>
    <t>kL</t>
  </si>
  <si>
    <t>Recycled Water</t>
  </si>
  <si>
    <t>Total Water Consumption</t>
  </si>
  <si>
    <t xml:space="preserve">Water Intensity </t>
  </si>
  <si>
    <t>KL/sqm</t>
  </si>
  <si>
    <t>Non-operationally controlled properties - Whole Building</t>
  </si>
  <si>
    <t>Total Water Consumption - non- oper controlled</t>
  </si>
  <si>
    <t>Waste and Recycling</t>
  </si>
  <si>
    <t>All offices</t>
  </si>
  <si>
    <t>tonnes</t>
  </si>
  <si>
    <t xml:space="preserve">Total waste </t>
  </si>
  <si>
    <t>Scope</t>
  </si>
  <si>
    <t>NLA operationally controlled properties</t>
  </si>
  <si>
    <t>Base Building</t>
  </si>
  <si>
    <t>Energy Consumption (incl elec, gas and solar)</t>
  </si>
  <si>
    <t>Whole Building</t>
  </si>
  <si>
    <t>Envizi name</t>
  </si>
  <si>
    <t>Property</t>
  </si>
  <si>
    <t>Region</t>
  </si>
  <si>
    <t>State</t>
  </si>
  <si>
    <t>Lettable area</t>
  </si>
  <si>
    <t>Operationally controlled</t>
  </si>
  <si>
    <t>Electricity base building</t>
  </si>
  <si>
    <t>Solar Generation</t>
  </si>
  <si>
    <t>Water Consumed</t>
  </si>
  <si>
    <t>Waste diverted from landfill</t>
  </si>
  <si>
    <t>sqm</t>
  </si>
  <si>
    <t>Y / N</t>
  </si>
  <si>
    <t>10-12 Mort Street, Canberra ACT 2601</t>
  </si>
  <si>
    <t>10-12 Mort Street</t>
  </si>
  <si>
    <t>Canberra</t>
  </si>
  <si>
    <t>ACT</t>
  </si>
  <si>
    <t>Y</t>
  </si>
  <si>
    <t>255 London Circuit, CANBERRA ACT 2601</t>
  </si>
  <si>
    <t>255 London Circuit</t>
  </si>
  <si>
    <t>2-6 Bowes St Phillip ACT 2606</t>
  </si>
  <si>
    <t>2-6 Bowes Street</t>
  </si>
  <si>
    <t>Building C, 219-247 Pacific Highway, Artarmon</t>
  </si>
  <si>
    <t>1 Charles Street</t>
  </si>
  <si>
    <t>Parramatta</t>
  </si>
  <si>
    <t>NSW</t>
  </si>
  <si>
    <t>N</t>
  </si>
  <si>
    <t>1 Charles Street, PARRAMATTA NSW 2150</t>
  </si>
  <si>
    <t>11 Murray Rose Avenue</t>
  </si>
  <si>
    <t>Sydney Olympic Park</t>
  </si>
  <si>
    <t>11 Murray Rose Avenue Sydney Olympic Park NSW</t>
  </si>
  <si>
    <t>3 Murray Rose Avenue</t>
  </si>
  <si>
    <t>3 Murray Rose Ave, Sydney Olympic Park</t>
  </si>
  <si>
    <t>5 Murray Rose Avenue</t>
  </si>
  <si>
    <t>5 Murray Rose Avenue, Sydney Olympic Park</t>
  </si>
  <si>
    <t>Artarmon</t>
  </si>
  <si>
    <t>333 Ann Street, Brisbane QLD 4000</t>
  </si>
  <si>
    <t>15 Green Square Close</t>
  </si>
  <si>
    <t>Fortitude Valley</t>
  </si>
  <si>
    <t>QLD</t>
  </si>
  <si>
    <t>15 Green Square Close, Fortitude Valley</t>
  </si>
  <si>
    <t>100 Melbourne Street</t>
  </si>
  <si>
    <t>South Brisbane</t>
  </si>
  <si>
    <t>42 MERIVALE ST (CB2), SOUTH BRISBANE</t>
  </si>
  <si>
    <t>22 CORDELIA ST (CB1), SOUTH BRISBANE</t>
  </si>
  <si>
    <t>104 Melbourne Street</t>
  </si>
  <si>
    <t>32 CORDELIA ST (A1), SOUTH BRISBANE</t>
  </si>
  <si>
    <t>32 Cordelia Street</t>
  </si>
  <si>
    <t>52 Merivale Street</t>
  </si>
  <si>
    <t>52 MERIVALE ST (A4), SOUTH BRISBANE</t>
  </si>
  <si>
    <t>100 Skyring Terrace</t>
  </si>
  <si>
    <t xml:space="preserve">Newstead </t>
  </si>
  <si>
    <t xml:space="preserve">QLD </t>
  </si>
  <si>
    <t>100 Skyring Terrace, NEWSTEAD QLD 4006</t>
  </si>
  <si>
    <t>33-39 Richmond Road</t>
  </si>
  <si>
    <t>Keswick</t>
  </si>
  <si>
    <t>SA</t>
  </si>
  <si>
    <t>33-39 Richmond Road, KESWICK SA 5035</t>
  </si>
  <si>
    <t>109 Burwood Road</t>
  </si>
  <si>
    <t>Hawthorn</t>
  </si>
  <si>
    <t>VIC</t>
  </si>
  <si>
    <t>109 Burwood Road, Hawthorn</t>
  </si>
  <si>
    <t>141 Camberwell Road</t>
  </si>
  <si>
    <t>Hawthorn East</t>
  </si>
  <si>
    <t>141 Camberwell Road,Hawthorn East VIC</t>
  </si>
  <si>
    <t>165-169 Thomas Street</t>
  </si>
  <si>
    <t>Dandenong</t>
  </si>
  <si>
    <t>211 Wellington Road (Building B), Mulgrave, VIC 31</t>
  </si>
  <si>
    <t>Building B, 211 Wellington Road</t>
  </si>
  <si>
    <t>Mulgrave</t>
  </si>
  <si>
    <t>211 Wellington Road (Building C), Mulgrave, VIC 31</t>
  </si>
  <si>
    <t>Building C, 211 Wellington Road</t>
  </si>
  <si>
    <t>Bldg 1, 572 Swan St, Burnley VIC 3121 (GE)</t>
  </si>
  <si>
    <t>75 Dorcas Street</t>
  </si>
  <si>
    <t>South Melbourne</t>
  </si>
  <si>
    <t>75 Dorcas Street, SOUTH MELBOURNE VIC 3205</t>
  </si>
  <si>
    <t>Bldg 2, 572 Swan St, Burnley VIC 3121 (GE)</t>
  </si>
  <si>
    <t>Building 1, 572-576 Swan Street</t>
  </si>
  <si>
    <t>Richmond</t>
  </si>
  <si>
    <t>Bldg 3 570 Swan St Burnley VIC 3121</t>
  </si>
  <si>
    <t xml:space="preserve">Building 2, 572-576 Swan Street </t>
  </si>
  <si>
    <t>Building 3, 570 Swan Street</t>
  </si>
  <si>
    <t>836 Wellington Street, West Perth</t>
  </si>
  <si>
    <t>836 Wellington Street</t>
  </si>
  <si>
    <t xml:space="preserve">West Perth </t>
  </si>
  <si>
    <t>WA</t>
  </si>
  <si>
    <t>NABERS Indoor Environment</t>
  </si>
  <si>
    <t>Stars</t>
  </si>
  <si>
    <t>Not Rated</t>
  </si>
  <si>
    <t>Employment</t>
  </si>
  <si>
    <t>Total employees by age and gender (as at 30 June)</t>
  </si>
  <si>
    <t>Male</t>
  </si>
  <si>
    <t>Female</t>
  </si>
  <si>
    <t xml:space="preserve">Male </t>
  </si>
  <si>
    <t>% of total employees</t>
  </si>
  <si>
    <t>Under 30</t>
  </si>
  <si>
    <t>30-50</t>
  </si>
  <si>
    <t xml:space="preserve">50+ </t>
  </si>
  <si>
    <t>Sub-total (by gender)</t>
  </si>
  <si>
    <t>Total employees</t>
  </si>
  <si>
    <t>Employees turnover by age and gender (for the period)</t>
  </si>
  <si>
    <t>% of total</t>
  </si>
  <si>
    <t>New starters by age and gender (for the period)</t>
  </si>
  <si>
    <t>Diversity and equal opportunity</t>
  </si>
  <si>
    <t>Board composition by age and gender (as at 30 June)</t>
  </si>
  <si>
    <t xml:space="preserve">% of total </t>
  </si>
  <si>
    <t xml:space="preserve">Total  </t>
  </si>
  <si>
    <t>% by total employees</t>
  </si>
  <si>
    <r>
      <t>Job Category</t>
    </r>
    <r>
      <rPr>
        <b/>
        <vertAlign val="superscript"/>
        <sz val="11"/>
        <color rgb="FF000000"/>
        <rFont val="Arial"/>
        <family val="2"/>
      </rPr>
      <t>1</t>
    </r>
  </si>
  <si>
    <t>Executive</t>
  </si>
  <si>
    <t>Management</t>
  </si>
  <si>
    <t>Professional</t>
  </si>
  <si>
    <t>Support</t>
  </si>
  <si>
    <t>1. Under Job Category, we have defined our employee roles as:</t>
  </si>
  <si>
    <r>
      <rPr>
        <b/>
        <i/>
        <sz val="11"/>
        <color theme="1"/>
        <rFont val="Arial"/>
        <family val="2"/>
      </rPr>
      <t>Executive</t>
    </r>
    <r>
      <rPr>
        <i/>
        <sz val="11"/>
        <color theme="1"/>
        <rFont val="Arial"/>
        <family val="2"/>
      </rPr>
      <t>: members of our EMT</t>
    </r>
  </si>
  <si>
    <r>
      <rPr>
        <b/>
        <i/>
        <sz val="11"/>
        <color theme="1"/>
        <rFont val="Arial"/>
        <family val="2"/>
      </rPr>
      <t>Management</t>
    </r>
    <r>
      <rPr>
        <i/>
        <sz val="11"/>
        <color theme="1"/>
        <rFont val="Arial"/>
        <family val="2"/>
      </rPr>
      <t>: employees who report directly to a member of our EMT, excluding assistants</t>
    </r>
  </si>
  <si>
    <r>
      <rPr>
        <b/>
        <i/>
        <sz val="11"/>
        <color theme="1"/>
        <rFont val="Arial"/>
        <family val="2"/>
      </rPr>
      <t>Professional</t>
    </r>
    <r>
      <rPr>
        <i/>
        <sz val="11"/>
        <color theme="1"/>
        <rFont val="Arial"/>
        <family val="2"/>
      </rPr>
      <t>: non-managerial employees and employees in technical roles</t>
    </r>
  </si>
  <si>
    <r>
      <rPr>
        <b/>
        <i/>
        <sz val="11"/>
        <color theme="1"/>
        <rFont val="Arial"/>
        <family val="2"/>
      </rPr>
      <t>Support</t>
    </r>
    <r>
      <rPr>
        <i/>
        <sz val="11"/>
        <color theme="1"/>
        <rFont val="Arial"/>
        <family val="2"/>
      </rPr>
      <t>: executive assistants, administration and reception employees</t>
    </r>
  </si>
  <si>
    <t>Job Category</t>
  </si>
  <si>
    <t>Percentage of employees receiving regular (annual) performance and career development reviews</t>
  </si>
  <si>
    <t>Cultural Diversity</t>
  </si>
  <si>
    <r>
      <t>Nationality/Cultural background of employees</t>
    </r>
    <r>
      <rPr>
        <b/>
        <vertAlign val="superscript"/>
        <sz val="11"/>
        <color rgb="FFFFFFFF"/>
        <rFont val="Arial"/>
        <family val="2"/>
      </rPr>
      <t>2</t>
    </r>
  </si>
  <si>
    <t>Nationality/Cultural background</t>
  </si>
  <si>
    <t>Australian</t>
  </si>
  <si>
    <t>British</t>
  </si>
  <si>
    <t>Cambodian</t>
  </si>
  <si>
    <t>Chinese</t>
  </si>
  <si>
    <t>Egyptian</t>
  </si>
  <si>
    <t>Greek</t>
  </si>
  <si>
    <t>Indian</t>
  </si>
  <si>
    <t>Irish</t>
  </si>
  <si>
    <t>Italian</t>
  </si>
  <si>
    <t>Macedonian</t>
  </si>
  <si>
    <t>Malaysian</t>
  </si>
  <si>
    <t>New Zealander</t>
  </si>
  <si>
    <t>Polish</t>
  </si>
  <si>
    <t>Russian</t>
  </si>
  <si>
    <t>Scottish</t>
  </si>
  <si>
    <t>Singaporean</t>
  </si>
  <si>
    <t>Spanish</t>
  </si>
  <si>
    <t>Not Disclosed</t>
  </si>
  <si>
    <t>2. Please note that some employees listed multiple cultural backgrounds</t>
  </si>
  <si>
    <t>People</t>
  </si>
  <si>
    <r>
      <t xml:space="preserve">NABERS Water </t>
    </r>
    <r>
      <rPr>
        <i/>
        <sz val="11"/>
        <color theme="0"/>
        <rFont val="Arial"/>
        <family val="2"/>
        <scheme val="minor"/>
      </rPr>
      <t>(without recycled water)</t>
    </r>
  </si>
  <si>
    <r>
      <t xml:space="preserve">NABERS Energy </t>
    </r>
    <r>
      <rPr>
        <i/>
        <sz val="11"/>
        <color theme="0"/>
        <rFont val="Arial"/>
        <family val="2"/>
        <scheme val="minor"/>
      </rPr>
      <t>(without GreenPower)</t>
    </r>
  </si>
  <si>
    <t>Direct economic value generated and distributed</t>
  </si>
  <si>
    <t>$m</t>
  </si>
  <si>
    <t>Economic value generated</t>
  </si>
  <si>
    <t>Economic value distributed</t>
  </si>
  <si>
    <t>Economic value retained</t>
  </si>
  <si>
    <t xml:space="preserve">The terms used in the following table are defined as follows: </t>
  </si>
  <si>
    <r>
      <rPr>
        <b/>
        <i/>
        <sz val="11"/>
        <color theme="1"/>
        <rFont val="Arial"/>
        <family val="2"/>
      </rPr>
      <t>Direct economic value generated</t>
    </r>
    <r>
      <rPr>
        <i/>
        <sz val="11"/>
        <color theme="1"/>
        <rFont val="Arial"/>
        <family val="2"/>
      </rPr>
      <t xml:space="preserve">: revenues </t>
    </r>
  </si>
  <si>
    <r>
      <rPr>
        <b/>
        <i/>
        <sz val="11"/>
        <color theme="1"/>
        <rFont val="Arial"/>
        <family val="2"/>
      </rPr>
      <t>Economic value distributed</t>
    </r>
    <r>
      <rPr>
        <i/>
        <sz val="11"/>
        <color theme="1"/>
        <rFont val="Arial"/>
        <family val="2"/>
      </rPr>
      <t xml:space="preserve">: operating costs, employee wages and benefits, payments to providers of capital, payments to government by country, and community investments </t>
    </r>
  </si>
  <si>
    <r>
      <rPr>
        <b/>
        <i/>
        <sz val="11"/>
        <color theme="1"/>
        <rFont val="Arial"/>
        <family val="2"/>
      </rPr>
      <t>Economic value retained</t>
    </r>
    <r>
      <rPr>
        <i/>
        <sz val="11"/>
        <color theme="1"/>
        <rFont val="Arial"/>
        <family val="2"/>
      </rPr>
      <t>: ‘economic value generated’ less ‘economic value distributed’</t>
    </r>
  </si>
  <si>
    <r>
      <t>Stationary fuel - diesel</t>
    </r>
    <r>
      <rPr>
        <vertAlign val="superscript"/>
        <sz val="11"/>
        <rFont val="Arial"/>
        <family val="2"/>
        <scheme val="minor"/>
      </rPr>
      <t xml:space="preserve">1 </t>
    </r>
  </si>
  <si>
    <r>
      <t>Category 8 - Upstream leased assets</t>
    </r>
    <r>
      <rPr>
        <vertAlign val="superscript"/>
        <sz val="11"/>
        <rFont val="Arial"/>
        <family val="2"/>
        <scheme val="minor"/>
      </rPr>
      <t>2</t>
    </r>
  </si>
  <si>
    <r>
      <t>Refrigerant leakage</t>
    </r>
    <r>
      <rPr>
        <vertAlign val="superscript"/>
        <sz val="11"/>
        <rFont val="Arial"/>
        <family val="2"/>
        <scheme val="minor"/>
      </rPr>
      <t>1</t>
    </r>
    <r>
      <rPr>
        <sz val="11"/>
        <rFont val="Arial"/>
        <family val="2"/>
        <scheme val="minor"/>
      </rPr>
      <t xml:space="preserve"> </t>
    </r>
  </si>
  <si>
    <t>FY24</t>
  </si>
  <si>
    <r>
      <t>Category 15 - Investments</t>
    </r>
    <r>
      <rPr>
        <vertAlign val="superscript"/>
        <sz val="11"/>
        <rFont val="Arial"/>
        <family val="2"/>
        <scheme val="minor"/>
      </rPr>
      <t>3</t>
    </r>
  </si>
  <si>
    <t>3. Includes emissions from Growthpoint's equity investment in DXI, apportionate to 15.5% equity</t>
  </si>
  <si>
    <r>
      <t>NLA operationally controlled properties</t>
    </r>
    <r>
      <rPr>
        <vertAlign val="superscript"/>
        <sz val="11"/>
        <rFont val="Arial"/>
        <family val="2"/>
        <scheme val="minor"/>
      </rPr>
      <t>4</t>
    </r>
  </si>
  <si>
    <t xml:space="preserve">4. From FY22, NLA was prorated for the ownership period </t>
  </si>
  <si>
    <t>% Change (compared to FY23)</t>
  </si>
  <si>
    <r>
      <t>FY23</t>
    </r>
    <r>
      <rPr>
        <b/>
        <vertAlign val="superscript"/>
        <sz val="11"/>
        <color rgb="FFFFFFFF"/>
        <rFont val="Arial"/>
        <family val="2"/>
        <scheme val="minor"/>
      </rPr>
      <t>1</t>
    </r>
  </si>
  <si>
    <t>FY24 performance data</t>
  </si>
  <si>
    <t>4 Broadcast Way</t>
  </si>
  <si>
    <t>1. Some properties, including 11 Murray Rose and 141 Camberweel Rd, only have partial tenant data, as made available by the tenants.</t>
  </si>
  <si>
    <t>2. Includes electricity, natural gas, solar and diesel</t>
  </si>
  <si>
    <t xml:space="preserve">3. Includes base building Scope 1 and Scope 2 emissions for operationally controlled properties, and whole building Scope 3 emisions for non-operationally controlled  </t>
  </si>
  <si>
    <r>
      <t>Electricity tenant spaces</t>
    </r>
    <r>
      <rPr>
        <b/>
        <vertAlign val="superscript"/>
        <sz val="11"/>
        <color theme="0"/>
        <rFont val="Arial"/>
        <family val="2"/>
        <scheme val="minor"/>
      </rPr>
      <t>1</t>
    </r>
  </si>
  <si>
    <r>
      <t>Energy intensity</t>
    </r>
    <r>
      <rPr>
        <b/>
        <vertAlign val="superscript"/>
        <sz val="11"/>
        <color theme="0"/>
        <rFont val="Arial"/>
        <family val="2"/>
        <scheme val="minor"/>
      </rPr>
      <t>2</t>
    </r>
  </si>
  <si>
    <r>
      <t>Emissions Intensity - location based</t>
    </r>
    <r>
      <rPr>
        <b/>
        <vertAlign val="superscript"/>
        <sz val="11"/>
        <color theme="0"/>
        <rFont val="Arial"/>
        <family val="2"/>
        <scheme val="minor"/>
      </rPr>
      <t>3</t>
    </r>
  </si>
  <si>
    <t>Portfolio ratings (as of 30 June 2024)</t>
  </si>
  <si>
    <t>Portfolio coverage - eligible assets (as of 30 June 2024)</t>
  </si>
  <si>
    <t>Employees by gender and employee category (as at 30 June)</t>
  </si>
  <si>
    <t>Green Power</t>
  </si>
  <si>
    <t>Chilean</t>
  </si>
  <si>
    <t>Ukranian</t>
  </si>
  <si>
    <t xml:space="preserve">This Sustainability Databook provides an overview of Growthpoint's sustainability portfolio and asset level performance data for the financial year ending 30 June 2024. </t>
  </si>
  <si>
    <r>
      <t xml:space="preserve">This databook is to be used in conjuction with Growthpoint Sustainability Report (https://growthpoint.com.au/results) and the Reporting Criteria (included on pages </t>
    </r>
    <r>
      <rPr>
        <sz val="11"/>
        <color rgb="FFFF0000"/>
        <rFont val="Arial (Body)"/>
      </rPr>
      <t>XX-XX</t>
    </r>
    <r>
      <rPr>
        <sz val="11"/>
        <color theme="1"/>
        <rFont val="Arial (Body)"/>
      </rPr>
      <t xml:space="preserve"> of the FY24 Sustainability Report).</t>
    </r>
  </si>
  <si>
    <r>
      <t xml:space="preserve">WSP has provided an independent limited assurance of the selected metrics in this Databook. A copy of the assurance statement can be found on pages </t>
    </r>
    <r>
      <rPr>
        <sz val="11"/>
        <color rgb="FFFF0000"/>
        <rFont val="Arial (Body)"/>
      </rPr>
      <t>XX-XX</t>
    </r>
    <r>
      <rPr>
        <sz val="11"/>
        <color theme="1"/>
        <rFont val="Arial (Body)"/>
      </rPr>
      <t xml:space="preserve"> in the FY24 Sustainability Report. </t>
    </r>
  </si>
  <si>
    <t>Total Net Lettable Area - adjusted for the ownership period</t>
  </si>
  <si>
    <t>Growthpoint undertakes the Green Star Performance certification for 100% owned office assets. Green Star is an internationally recognised sustainability rating system developed by the Green Building Council of Australia.</t>
  </si>
  <si>
    <t xml:space="preserve">2. Includes emissions from base building operations of the building where Growthpoint’s Melbourne corporate office tenancy is located. Excludes the base building emissions from our Sydney office.  </t>
  </si>
  <si>
    <t>Total Electricity - grid</t>
  </si>
  <si>
    <t>% electricity consumption from renewable sources</t>
  </si>
  <si>
    <t>Directly Owned Assets</t>
  </si>
  <si>
    <t>Third Party Assets</t>
  </si>
  <si>
    <t>Asset Data - Directly Owned</t>
  </si>
  <si>
    <t>Building Cert - Directly Owned</t>
  </si>
  <si>
    <t xml:space="preserve">1. The FY23 data provided for the ownership period, from the acquisition of the assets on 15/09/2022 </t>
  </si>
  <si>
    <t>[As of FY24, the data provided below includes all full-time and part-time employees, casual and contracted staff]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</si>
</sst>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0.0"/>
    <numFmt numFmtId="168" formatCode="_-* #,##0.000000_-;\-* #,##0.000000_-;_-* &quot;-&quot;??_-;_-@_-"/>
  </numFmts>
  <fonts count="4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rgb="FFB00058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theme="6"/>
      <name val="Arial"/>
      <family val="2"/>
    </font>
    <font>
      <sz val="10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rgb="FF345E9E"/>
      <name val="Arial"/>
      <family val="2"/>
    </font>
    <font>
      <b/>
      <sz val="12"/>
      <color rgb="FF345E9E"/>
      <name val="Arial"/>
      <family val="2"/>
    </font>
    <font>
      <sz val="7"/>
      <color theme="1"/>
      <name val="Times New Roman"/>
      <family val="1"/>
    </font>
    <font>
      <vertAlign val="superscript"/>
      <sz val="11"/>
      <color theme="1"/>
      <name val="Arial"/>
      <family val="2"/>
    </font>
    <font>
      <sz val="11"/>
      <name val="Arial"/>
      <family val="2"/>
      <scheme val="minor"/>
    </font>
    <font>
      <sz val="8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0"/>
      <color indexed="9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theme="1"/>
      <name val="Arial"/>
      <family val="1"/>
    </font>
    <font>
      <b/>
      <vertAlign val="superscript"/>
      <sz val="11"/>
      <color rgb="FFFFFFFF"/>
      <name val="Arial"/>
      <family val="2"/>
    </font>
    <font>
      <b/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4"/>
      <color rgb="FF742267"/>
      <name val="Arial"/>
      <family val="2"/>
    </font>
    <font>
      <b/>
      <sz val="16"/>
      <color rgb="FF742267"/>
      <name val="Arial"/>
      <family val="2"/>
    </font>
    <font>
      <b/>
      <sz val="18"/>
      <color rgb="FF742267"/>
      <name val="Arial"/>
      <family val="2"/>
    </font>
    <font>
      <b/>
      <sz val="14"/>
      <color theme="8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vertAlign val="superscript"/>
      <sz val="11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name val="Arial"/>
      <family val="2"/>
      <scheme val="minor"/>
    </font>
    <font>
      <b/>
      <i/>
      <sz val="11"/>
      <name val="Arial"/>
      <family val="2"/>
      <scheme val="minor"/>
    </font>
    <font>
      <vertAlign val="superscript"/>
      <sz val="11"/>
      <name val="Arial"/>
      <family val="2"/>
      <scheme val="minor"/>
    </font>
    <font>
      <b/>
      <sz val="12"/>
      <name val="Arial"/>
      <family val="2"/>
      <scheme val="minor"/>
    </font>
    <font>
      <sz val="11"/>
      <color theme="1"/>
      <name val="Arial (Body)"/>
    </font>
    <font>
      <b/>
      <vertAlign val="superscript"/>
      <sz val="11"/>
      <color rgb="FFFFFFFF"/>
      <name val="Arial"/>
      <family val="2"/>
      <scheme val="minor"/>
    </font>
    <font>
      <sz val="11"/>
      <color rgb="FFFF0000"/>
      <name val="Arial (Body)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4" tint="0.89999084444715716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4"/>
      </bottom>
      <diagonal/>
    </border>
    <border>
      <left style="thin">
        <color theme="4"/>
      </left>
      <right/>
      <top style="thin">
        <color indexed="64"/>
      </top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/>
      <right/>
      <top style="thin">
        <color theme="1"/>
      </top>
      <bottom style="medium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415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4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9" fontId="3" fillId="0" borderId="0" xfId="2" applyFont="1"/>
    <xf numFmtId="164" fontId="0" fillId="0" borderId="0" xfId="0" applyNumberFormat="1"/>
    <xf numFmtId="0" fontId="8" fillId="3" borderId="2" xfId="0" applyFon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0" fillId="0" borderId="0" xfId="0" applyFont="1"/>
    <xf numFmtId="164" fontId="3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5" applyFont="1"/>
    <xf numFmtId="0" fontId="11" fillId="0" borderId="0" xfId="5"/>
    <xf numFmtId="0" fontId="19" fillId="0" borderId="0" xfId="5" applyFont="1"/>
    <xf numFmtId="0" fontId="12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8" fillId="0" borderId="0" xfId="5" applyFont="1" applyAlignment="1">
      <alignment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6" fontId="3" fillId="0" borderId="0" xfId="2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/>
    <xf numFmtId="0" fontId="3" fillId="0" borderId="0" xfId="3" applyFont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7" fillId="3" borderId="16" xfId="0" applyFont="1" applyFill="1" applyBorder="1"/>
    <xf numFmtId="0" fontId="3" fillId="3" borderId="17" xfId="3" applyFont="1" applyFill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11" xfId="0" applyFont="1" applyBorder="1"/>
    <xf numFmtId="1" fontId="3" fillId="0" borderId="0" xfId="0" applyNumberFormat="1" applyFont="1" applyAlignment="1">
      <alignment horizontal="right"/>
    </xf>
    <xf numFmtId="0" fontId="7" fillId="0" borderId="13" xfId="0" applyFont="1" applyBorder="1"/>
    <xf numFmtId="164" fontId="3" fillId="0" borderId="12" xfId="1" applyNumberFormat="1" applyFont="1" applyBorder="1" applyAlignment="1">
      <alignment horizontal="right"/>
    </xf>
    <xf numFmtId="0" fontId="8" fillId="3" borderId="16" xfId="0" applyFont="1" applyFill="1" applyBorder="1"/>
    <xf numFmtId="0" fontId="14" fillId="0" borderId="0" xfId="5" applyFont="1"/>
    <xf numFmtId="0" fontId="3" fillId="0" borderId="15" xfId="0" applyFont="1" applyBorder="1"/>
    <xf numFmtId="166" fontId="3" fillId="3" borderId="23" xfId="2" applyNumberFormat="1" applyFont="1" applyFill="1" applyBorder="1" applyAlignment="1">
      <alignment horizontal="center"/>
    </xf>
    <xf numFmtId="166" fontId="3" fillId="0" borderId="21" xfId="2" applyNumberFormat="1" applyFont="1" applyBorder="1" applyAlignment="1">
      <alignment horizontal="center"/>
    </xf>
    <xf numFmtId="0" fontId="26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168" fontId="3" fillId="0" borderId="0" xfId="0" applyNumberFormat="1" applyFont="1" applyAlignment="1">
      <alignment horizontal="center"/>
    </xf>
    <xf numFmtId="0" fontId="18" fillId="0" borderId="0" xfId="5" applyFont="1"/>
    <xf numFmtId="0" fontId="3" fillId="0" borderId="0" xfId="0" applyFont="1" applyAlignment="1">
      <alignment vertical="top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/>
    </xf>
    <xf numFmtId="0" fontId="37" fillId="0" borderId="0" xfId="0" applyFont="1"/>
    <xf numFmtId="0" fontId="38" fillId="4" borderId="0" xfId="0" applyFont="1" applyFill="1"/>
    <xf numFmtId="0" fontId="38" fillId="4" borderId="0" xfId="0" applyFont="1" applyFill="1" applyAlignment="1">
      <alignment wrapText="1"/>
    </xf>
    <xf numFmtId="0" fontId="38" fillId="4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16" fillId="7" borderId="5" xfId="5" applyFont="1" applyFill="1" applyBorder="1" applyAlignment="1">
      <alignment horizontal="center" vertical="center" wrapText="1"/>
    </xf>
    <xf numFmtId="0" fontId="0" fillId="6" borderId="27" xfId="0" applyFill="1" applyBorder="1" applyAlignment="1">
      <alignment vertical="center"/>
    </xf>
    <xf numFmtId="0" fontId="0" fillId="6" borderId="27" xfId="0" applyFill="1" applyBorder="1" applyAlignment="1">
      <alignment horizontal="center" vertical="center"/>
    </xf>
    <xf numFmtId="0" fontId="8" fillId="7" borderId="2" xfId="0" applyFont="1" applyFill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7" borderId="16" xfId="0" applyFont="1" applyFill="1" applyBorder="1"/>
    <xf numFmtId="166" fontId="3" fillId="7" borderId="23" xfId="2" applyNumberFormat="1" applyFont="1" applyFill="1" applyBorder="1" applyAlignment="1">
      <alignment horizontal="center"/>
    </xf>
    <xf numFmtId="0" fontId="16" fillId="0" borderId="0" xfId="5" applyFont="1" applyAlignment="1">
      <alignment vertical="center" wrapText="1"/>
    </xf>
    <xf numFmtId="0" fontId="18" fillId="5" borderId="3" xfId="5" applyFont="1" applyFill="1" applyBorder="1" applyAlignment="1">
      <alignment horizontal="center" vertical="center" wrapText="1"/>
    </xf>
    <xf numFmtId="167" fontId="12" fillId="0" borderId="3" xfId="5" applyNumberFormat="1" applyFont="1" applyBorder="1" applyAlignment="1">
      <alignment horizontal="center" vertical="center" wrapText="1"/>
    </xf>
    <xf numFmtId="0" fontId="18" fillId="0" borderId="3" xfId="5" applyFont="1" applyBorder="1" applyAlignment="1">
      <alignment vertical="center" wrapText="1"/>
    </xf>
    <xf numFmtId="167" fontId="16" fillId="7" borderId="3" xfId="5" applyNumberFormat="1" applyFont="1" applyFill="1" applyBorder="1" applyAlignment="1">
      <alignment horizontal="center" vertical="center" wrapText="1"/>
    </xf>
    <xf numFmtId="0" fontId="32" fillId="7" borderId="3" xfId="5" applyFont="1" applyFill="1" applyBorder="1" applyAlignment="1">
      <alignment vertical="center" wrapText="1"/>
    </xf>
    <xf numFmtId="0" fontId="17" fillId="0" borderId="0" xfId="5" applyFont="1" applyAlignment="1">
      <alignment vertical="center" wrapText="1"/>
    </xf>
    <xf numFmtId="0" fontId="17" fillId="0" borderId="1" xfId="5" applyFont="1" applyBorder="1" applyAlignment="1">
      <alignment vertical="center" wrapText="1"/>
    </xf>
    <xf numFmtId="167" fontId="12" fillId="0" borderId="6" xfId="5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8" fillId="5" borderId="6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 wrapText="1"/>
    </xf>
    <xf numFmtId="9" fontId="12" fillId="0" borderId="30" xfId="5" applyNumberFormat="1" applyFont="1" applyBorder="1" applyAlignment="1">
      <alignment horizontal="center" vertical="center" wrapText="1"/>
    </xf>
    <xf numFmtId="9" fontId="12" fillId="0" borderId="29" xfId="5" applyNumberFormat="1" applyFont="1" applyBorder="1" applyAlignment="1">
      <alignment horizontal="center" vertical="center" wrapText="1"/>
    </xf>
    <xf numFmtId="0" fontId="12" fillId="0" borderId="31" xfId="5" applyFont="1" applyBorder="1"/>
    <xf numFmtId="0" fontId="18" fillId="6" borderId="29" xfId="5" applyFont="1" applyFill="1" applyBorder="1" applyAlignment="1">
      <alignment horizontal="center" vertical="center" wrapText="1"/>
    </xf>
    <xf numFmtId="0" fontId="18" fillId="0" borderId="6" xfId="5" applyFont="1" applyBorder="1" applyAlignment="1">
      <alignment vertical="center" wrapText="1"/>
    </xf>
    <xf numFmtId="0" fontId="18" fillId="0" borderId="14" xfId="5" applyFont="1" applyBorder="1" applyAlignment="1">
      <alignment vertical="center" wrapText="1"/>
    </xf>
    <xf numFmtId="0" fontId="18" fillId="0" borderId="30" xfId="5" applyFont="1" applyBorder="1" applyAlignment="1">
      <alignment vertical="center" wrapText="1"/>
    </xf>
    <xf numFmtId="0" fontId="18" fillId="0" borderId="1" xfId="5" applyFont="1" applyBorder="1" applyAlignment="1">
      <alignment vertical="center" wrapText="1"/>
    </xf>
    <xf numFmtId="0" fontId="12" fillId="0" borderId="34" xfId="5" applyFont="1" applyBorder="1" applyAlignment="1">
      <alignment horizontal="center" vertical="center" wrapText="1"/>
    </xf>
    <xf numFmtId="0" fontId="16" fillId="7" borderId="34" xfId="5" applyFont="1" applyFill="1" applyBorder="1" applyAlignment="1">
      <alignment horizontal="center" vertical="center" wrapText="1"/>
    </xf>
    <xf numFmtId="0" fontId="16" fillId="0" borderId="12" xfId="5" applyFont="1" applyBorder="1" applyAlignment="1">
      <alignment vertical="center" wrapText="1"/>
    </xf>
    <xf numFmtId="0" fontId="32" fillId="7" borderId="37" xfId="5" applyFont="1" applyFill="1" applyBorder="1" applyAlignment="1">
      <alignment vertical="center" wrapText="1"/>
    </xf>
    <xf numFmtId="0" fontId="18" fillId="0" borderId="31" xfId="5" applyFont="1" applyBorder="1" applyAlignment="1">
      <alignment vertical="center" wrapText="1"/>
    </xf>
    <xf numFmtId="0" fontId="12" fillId="0" borderId="31" xfId="5" applyFont="1" applyBorder="1" applyAlignment="1">
      <alignment horizontal="center" vertical="center" wrapText="1"/>
    </xf>
    <xf numFmtId="0" fontId="12" fillId="0" borderId="31" xfId="5" applyFont="1" applyBorder="1" applyAlignment="1">
      <alignment vertical="center" wrapText="1"/>
    </xf>
    <xf numFmtId="0" fontId="18" fillId="0" borderId="42" xfId="5" applyFont="1" applyBorder="1" applyAlignment="1">
      <alignment vertical="center" wrapText="1"/>
    </xf>
    <xf numFmtId="0" fontId="12" fillId="0" borderId="42" xfId="5" applyFont="1" applyBorder="1" applyAlignment="1">
      <alignment horizontal="center" vertical="center" wrapText="1"/>
    </xf>
    <xf numFmtId="167" fontId="12" fillId="0" borderId="42" xfId="5" applyNumberFormat="1" applyFont="1" applyBorder="1" applyAlignment="1">
      <alignment horizontal="center" vertical="center" wrapText="1"/>
    </xf>
    <xf numFmtId="0" fontId="16" fillId="7" borderId="42" xfId="5" applyFont="1" applyFill="1" applyBorder="1" applyAlignment="1">
      <alignment horizontal="center" vertical="center" wrapText="1"/>
    </xf>
    <xf numFmtId="0" fontId="12" fillId="0" borderId="43" xfId="5" applyFont="1" applyBorder="1" applyAlignment="1">
      <alignment horizontal="center" vertical="center" wrapText="1"/>
    </xf>
    <xf numFmtId="0" fontId="16" fillId="7" borderId="43" xfId="5" applyFont="1" applyFill="1" applyBorder="1" applyAlignment="1">
      <alignment horizontal="center" vertical="center" wrapText="1"/>
    </xf>
    <xf numFmtId="0" fontId="13" fillId="0" borderId="0" xfId="5" applyFont="1"/>
    <xf numFmtId="0" fontId="15" fillId="4" borderId="28" xfId="5" applyFont="1" applyFill="1" applyBorder="1" applyAlignment="1">
      <alignment vertical="center"/>
    </xf>
    <xf numFmtId="0" fontId="15" fillId="4" borderId="26" xfId="5" applyFont="1" applyFill="1" applyBorder="1" applyAlignment="1">
      <alignment vertical="center"/>
    </xf>
    <xf numFmtId="167" fontId="12" fillId="0" borderId="47" xfId="5" applyNumberFormat="1" applyFont="1" applyBorder="1" applyAlignment="1">
      <alignment horizontal="center" vertical="center" wrapText="1"/>
    </xf>
    <xf numFmtId="0" fontId="17" fillId="0" borderId="42" xfId="5" applyFont="1" applyBorder="1" applyAlignment="1">
      <alignment vertical="center" wrapText="1"/>
    </xf>
    <xf numFmtId="0" fontId="18" fillId="5" borderId="43" xfId="5" applyFont="1" applyFill="1" applyBorder="1" applyAlignment="1">
      <alignment horizontal="center" vertical="center" wrapText="1"/>
    </xf>
    <xf numFmtId="0" fontId="18" fillId="5" borderId="42" xfId="5" applyFont="1" applyFill="1" applyBorder="1" applyAlignment="1">
      <alignment horizontal="center" vertical="center" wrapText="1"/>
    </xf>
    <xf numFmtId="0" fontId="18" fillId="5" borderId="47" xfId="5" applyFont="1" applyFill="1" applyBorder="1" applyAlignment="1">
      <alignment horizontal="center" vertical="center" wrapText="1"/>
    </xf>
    <xf numFmtId="0" fontId="18" fillId="5" borderId="34" xfId="5" applyFont="1" applyFill="1" applyBorder="1" applyAlignment="1">
      <alignment horizontal="center" vertical="center" wrapText="1"/>
    </xf>
    <xf numFmtId="0" fontId="17" fillId="6" borderId="29" xfId="5" applyFont="1" applyFill="1" applyBorder="1" applyAlignment="1">
      <alignment horizontal="center" vertical="center" wrapText="1"/>
    </xf>
    <xf numFmtId="0" fontId="17" fillId="6" borderId="30" xfId="5" applyFont="1" applyFill="1" applyBorder="1" applyAlignment="1">
      <alignment horizontal="center" vertical="center" wrapText="1"/>
    </xf>
    <xf numFmtId="0" fontId="16" fillId="6" borderId="30" xfId="5" applyFont="1" applyFill="1" applyBorder="1" applyAlignment="1">
      <alignment vertical="center" wrapText="1"/>
    </xf>
    <xf numFmtId="0" fontId="17" fillId="6" borderId="30" xfId="5" applyFont="1" applyFill="1" applyBorder="1" applyAlignment="1">
      <alignment vertical="center" wrapText="1"/>
    </xf>
    <xf numFmtId="0" fontId="32" fillId="7" borderId="42" xfId="5" applyFont="1" applyFill="1" applyBorder="1" applyAlignment="1">
      <alignment vertical="center" wrapText="1"/>
    </xf>
    <xf numFmtId="167" fontId="16" fillId="7" borderId="42" xfId="5" applyNumberFormat="1" applyFont="1" applyFill="1" applyBorder="1" applyAlignment="1">
      <alignment horizontal="center" vertical="center" wrapText="1"/>
    </xf>
    <xf numFmtId="167" fontId="16" fillId="7" borderId="47" xfId="5" applyNumberFormat="1" applyFont="1" applyFill="1" applyBorder="1" applyAlignment="1">
      <alignment horizontal="center" vertical="center" wrapText="1"/>
    </xf>
    <xf numFmtId="0" fontId="32" fillId="7" borderId="41" xfId="5" applyFont="1" applyFill="1" applyBorder="1" applyAlignment="1">
      <alignment vertical="center" wrapText="1"/>
    </xf>
    <xf numFmtId="0" fontId="32" fillId="7" borderId="6" xfId="5" applyFont="1" applyFill="1" applyBorder="1" applyAlignment="1">
      <alignment vertical="center" wrapText="1"/>
    </xf>
    <xf numFmtId="167" fontId="16" fillId="7" borderId="6" xfId="5" applyNumberFormat="1" applyFont="1" applyFill="1" applyBorder="1" applyAlignment="1">
      <alignment horizontal="center" vertical="center" wrapText="1"/>
    </xf>
    <xf numFmtId="0" fontId="32" fillId="7" borderId="39" xfId="5" applyFont="1" applyFill="1" applyBorder="1" applyAlignment="1">
      <alignment vertical="center" wrapText="1"/>
    </xf>
    <xf numFmtId="0" fontId="0" fillId="6" borderId="46" xfId="0" applyFill="1" applyBorder="1" applyAlignment="1">
      <alignment vertical="center" wrapText="1"/>
    </xf>
    <xf numFmtId="0" fontId="0" fillId="6" borderId="46" xfId="0" applyFill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164" fontId="0" fillId="0" borderId="42" xfId="1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3" borderId="42" xfId="0" applyFont="1" applyFill="1" applyBorder="1" applyAlignment="1">
      <alignment vertical="center"/>
    </xf>
    <xf numFmtId="0" fontId="3" fillId="3" borderId="42" xfId="3" applyFont="1" applyFill="1" applyBorder="1" applyAlignment="1">
      <alignment vertical="center" wrapText="1"/>
    </xf>
    <xf numFmtId="0" fontId="7" fillId="3" borderId="42" xfId="3" applyFont="1" applyFill="1" applyBorder="1" applyAlignment="1">
      <alignment vertical="center" wrapText="1"/>
    </xf>
    <xf numFmtId="0" fontId="7" fillId="3" borderId="42" xfId="3" applyFont="1" applyFill="1" applyBorder="1" applyAlignment="1">
      <alignment horizontal="center" vertical="center" wrapText="1"/>
    </xf>
    <xf numFmtId="0" fontId="8" fillId="3" borderId="42" xfId="3" applyFont="1" applyFill="1" applyBorder="1" applyAlignment="1">
      <alignment horizontal="center" vertical="center" wrapText="1"/>
    </xf>
    <xf numFmtId="9" fontId="8" fillId="3" borderId="42" xfId="3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8" fillId="4" borderId="0" xfId="0" applyFont="1" applyFill="1" applyAlignment="1">
      <alignment horizontal="left" wrapText="1"/>
    </xf>
    <xf numFmtId="0" fontId="38" fillId="4" borderId="0" xfId="0" applyFont="1" applyFill="1" applyAlignment="1">
      <alignment horizontal="right" wrapText="1"/>
    </xf>
    <xf numFmtId="9" fontId="0" fillId="0" borderId="1" xfId="2" applyFont="1" applyBorder="1" applyAlignment="1">
      <alignment horizontal="right" vertical="center"/>
    </xf>
    <xf numFmtId="9" fontId="0" fillId="0" borderId="3" xfId="2" applyFont="1" applyBorder="1" applyAlignment="1">
      <alignment horizontal="right" vertical="center"/>
    </xf>
    <xf numFmtId="0" fontId="26" fillId="6" borderId="27" xfId="0" applyFont="1" applyFill="1" applyBorder="1" applyAlignment="1">
      <alignment horizontal="right" vertical="center"/>
    </xf>
    <xf numFmtId="0" fontId="33" fillId="0" borderId="42" xfId="0" applyFont="1" applyBorder="1" applyAlignment="1">
      <alignment vertical="center"/>
    </xf>
    <xf numFmtId="0" fontId="24" fillId="0" borderId="46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4" fillId="0" borderId="42" xfId="3" applyFont="1" applyBorder="1" applyAlignment="1">
      <alignment vertical="center" wrapText="1"/>
    </xf>
    <xf numFmtId="0" fontId="24" fillId="7" borderId="42" xfId="3" applyFont="1" applyFill="1" applyBorder="1" applyAlignment="1">
      <alignment vertical="center" wrapText="1"/>
    </xf>
    <xf numFmtId="0" fontId="24" fillId="7" borderId="50" xfId="0" applyFont="1" applyFill="1" applyBorder="1" applyAlignment="1">
      <alignment vertical="center"/>
    </xf>
    <xf numFmtId="0" fontId="28" fillId="4" borderId="0" xfId="0" applyFont="1" applyFill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3" applyFont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" fontId="24" fillId="0" borderId="0" xfId="0" applyNumberFormat="1" applyFont="1" applyAlignment="1">
      <alignment horizontal="right" vertical="center"/>
    </xf>
    <xf numFmtId="1" fontId="24" fillId="0" borderId="1" xfId="0" applyNumberFormat="1" applyFont="1" applyBorder="1" applyAlignment="1">
      <alignment horizontal="right" vertical="center"/>
    </xf>
    <xf numFmtId="0" fontId="41" fillId="0" borderId="0" xfId="3" applyFont="1" applyAlignment="1">
      <alignment horizontal="right" vertical="center"/>
    </xf>
    <xf numFmtId="0" fontId="41" fillId="0" borderId="1" xfId="3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1" fillId="0" borderId="1" xfId="0" applyFont="1" applyBorder="1" applyAlignment="1">
      <alignment horizontal="right" vertical="center"/>
    </xf>
    <xf numFmtId="0" fontId="41" fillId="0" borderId="3" xfId="0" applyFont="1" applyBorder="1" applyAlignment="1">
      <alignment horizontal="right" vertical="center"/>
    </xf>
    <xf numFmtId="0" fontId="41" fillId="0" borderId="46" xfId="3" applyFont="1" applyBorder="1" applyAlignment="1">
      <alignment horizontal="center" vertical="center"/>
    </xf>
    <xf numFmtId="0" fontId="41" fillId="0" borderId="42" xfId="3" applyFont="1" applyBorder="1" applyAlignment="1">
      <alignment horizontal="center" vertical="center"/>
    </xf>
    <xf numFmtId="0" fontId="41" fillId="7" borderId="42" xfId="3" applyFont="1" applyFill="1" applyBorder="1" applyAlignment="1">
      <alignment horizontal="center" vertical="center"/>
    </xf>
    <xf numFmtId="0" fontId="41" fillId="7" borderId="50" xfId="3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vertical="center"/>
    </xf>
    <xf numFmtId="0" fontId="40" fillId="4" borderId="51" xfId="3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vertical="center"/>
    </xf>
    <xf numFmtId="0" fontId="40" fillId="4" borderId="52" xfId="3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vertical="center"/>
    </xf>
    <xf numFmtId="0" fontId="41" fillId="6" borderId="53" xfId="0" applyFont="1" applyFill="1" applyBorder="1" applyAlignment="1">
      <alignment horizontal="right" vertical="center"/>
    </xf>
    <xf numFmtId="0" fontId="3" fillId="6" borderId="53" xfId="0" applyFont="1" applyFill="1" applyBorder="1"/>
    <xf numFmtId="164" fontId="41" fillId="6" borderId="53" xfId="1" applyNumberFormat="1" applyFont="1" applyFill="1" applyBorder="1" applyAlignment="1">
      <alignment horizontal="right" vertical="center"/>
    </xf>
    <xf numFmtId="0" fontId="24" fillId="0" borderId="3" xfId="3" applyFont="1" applyBorder="1" applyAlignment="1">
      <alignment vertical="center"/>
    </xf>
    <xf numFmtId="9" fontId="24" fillId="0" borderId="3" xfId="2" applyFont="1" applyBorder="1" applyAlignment="1">
      <alignment horizontal="right" vertical="center"/>
    </xf>
    <xf numFmtId="0" fontId="8" fillId="7" borderId="3" xfId="0" applyFont="1" applyFill="1" applyBorder="1" applyAlignment="1">
      <alignment vertical="center"/>
    </xf>
    <xf numFmtId="0" fontId="41" fillId="7" borderId="3" xfId="0" applyFont="1" applyFill="1" applyBorder="1" applyAlignment="1">
      <alignment horizontal="right" vertical="center"/>
    </xf>
    <xf numFmtId="0" fontId="42" fillId="0" borderId="3" xfId="0" applyFont="1" applyBorder="1" applyAlignment="1">
      <alignment horizontal="right" vertical="center"/>
    </xf>
    <xf numFmtId="9" fontId="8" fillId="0" borderId="3" xfId="2" applyFont="1" applyBorder="1" applyAlignment="1">
      <alignment horizontal="right" vertical="center"/>
    </xf>
    <xf numFmtId="0" fontId="24" fillId="0" borderId="46" xfId="0" applyFont="1" applyBorder="1" applyAlignment="1">
      <alignment vertical="center"/>
    </xf>
    <xf numFmtId="0" fontId="41" fillId="0" borderId="46" xfId="3" applyFont="1" applyBorder="1" applyAlignment="1">
      <alignment horizontal="right" vertical="center"/>
    </xf>
    <xf numFmtId="0" fontId="24" fillId="0" borderId="54" xfId="3" applyFont="1" applyBorder="1" applyAlignment="1">
      <alignment vertical="center"/>
    </xf>
    <xf numFmtId="0" fontId="41" fillId="0" borderId="54" xfId="0" applyFont="1" applyBorder="1" applyAlignment="1">
      <alignment horizontal="right" vertical="center"/>
    </xf>
    <xf numFmtId="2" fontId="24" fillId="0" borderId="54" xfId="2" applyNumberFormat="1" applyFont="1" applyBorder="1" applyAlignment="1">
      <alignment horizontal="right" vertical="center"/>
    </xf>
    <xf numFmtId="164" fontId="24" fillId="0" borderId="46" xfId="1" applyNumberFormat="1" applyFont="1" applyBorder="1" applyAlignment="1">
      <alignment horizontal="right" vertical="center"/>
    </xf>
    <xf numFmtId="164" fontId="24" fillId="7" borderId="42" xfId="1" applyNumberFormat="1" applyFont="1" applyFill="1" applyBorder="1" applyAlignment="1">
      <alignment horizontal="right" vertical="center"/>
    </xf>
    <xf numFmtId="164" fontId="38" fillId="4" borderId="5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4" fillId="0" borderId="0" xfId="1" applyNumberFormat="1" applyFont="1" applyFill="1" applyBorder="1" applyAlignment="1">
      <alignment horizontal="right" vertical="center"/>
    </xf>
    <xf numFmtId="0" fontId="24" fillId="6" borderId="53" xfId="3" applyFont="1" applyFill="1" applyBorder="1" applyAlignment="1">
      <alignment horizontal="right" vertical="center"/>
    </xf>
    <xf numFmtId="164" fontId="24" fillId="0" borderId="1" xfId="1" applyNumberFormat="1" applyFont="1" applyBorder="1" applyAlignment="1">
      <alignment horizontal="right" vertical="center"/>
    </xf>
    <xf numFmtId="164" fontId="24" fillId="0" borderId="3" xfId="1" applyNumberFormat="1" applyFont="1" applyBorder="1" applyAlignment="1">
      <alignment horizontal="right" vertical="center"/>
    </xf>
    <xf numFmtId="164" fontId="24" fillId="0" borderId="3" xfId="1" applyNumberFormat="1" applyFont="1" applyFill="1" applyBorder="1" applyAlignment="1">
      <alignment horizontal="right" vertical="center"/>
    </xf>
    <xf numFmtId="164" fontId="24" fillId="7" borderId="3" xfId="1" applyNumberFormat="1" applyFont="1" applyFill="1" applyBorder="1" applyAlignment="1">
      <alignment horizontal="right" vertical="center"/>
    </xf>
    <xf numFmtId="164" fontId="24" fillId="0" borderId="3" xfId="0" applyNumberFormat="1" applyFont="1" applyBorder="1" applyAlignment="1">
      <alignment horizontal="right" vertical="center"/>
    </xf>
    <xf numFmtId="9" fontId="24" fillId="0" borderId="0" xfId="2" applyFont="1" applyAlignment="1">
      <alignment horizontal="right" vertical="center"/>
    </xf>
    <xf numFmtId="164" fontId="24" fillId="6" borderId="53" xfId="1" applyNumberFormat="1" applyFont="1" applyFill="1" applyBorder="1" applyAlignment="1">
      <alignment horizontal="right" vertical="center"/>
    </xf>
    <xf numFmtId="0" fontId="42" fillId="7" borderId="50" xfId="0" applyFont="1" applyFill="1" applyBorder="1" applyAlignment="1">
      <alignment vertical="center"/>
    </xf>
    <xf numFmtId="0" fontId="28" fillId="4" borderId="0" xfId="0" applyFont="1" applyFill="1" applyAlignment="1">
      <alignment horizontal="center" vertical="center"/>
    </xf>
    <xf numFmtId="165" fontId="24" fillId="0" borderId="42" xfId="1" applyNumberFormat="1" applyFont="1" applyBorder="1" applyAlignment="1">
      <alignment horizontal="right" vertical="center"/>
    </xf>
    <xf numFmtId="165" fontId="8" fillId="7" borderId="50" xfId="1" applyNumberFormat="1" applyFont="1" applyFill="1" applyBorder="1" applyAlignment="1">
      <alignment horizontal="right" vertical="center"/>
    </xf>
    <xf numFmtId="0" fontId="24" fillId="0" borderId="0" xfId="3" applyFont="1"/>
    <xf numFmtId="0" fontId="24" fillId="0" borderId="0" xfId="3" applyFont="1" applyAlignment="1">
      <alignment horizontal="center"/>
    </xf>
    <xf numFmtId="164" fontId="24" fillId="0" borderId="0" xfId="1" applyNumberFormat="1" applyFont="1" applyBorder="1" applyAlignment="1">
      <alignment horizontal="center"/>
    </xf>
    <xf numFmtId="166" fontId="24" fillId="0" borderId="21" xfId="2" applyNumberFormat="1" applyFont="1" applyBorder="1" applyAlignment="1">
      <alignment horizontal="center"/>
    </xf>
    <xf numFmtId="164" fontId="24" fillId="0" borderId="0" xfId="1" applyNumberFormat="1" applyFont="1" applyFill="1" applyBorder="1" applyAlignment="1">
      <alignment horizontal="center"/>
    </xf>
    <xf numFmtId="164" fontId="24" fillId="0" borderId="0" xfId="4" applyNumberFormat="1" applyFont="1" applyFill="1" applyBorder="1" applyAlignment="1">
      <alignment horizontal="center"/>
    </xf>
    <xf numFmtId="0" fontId="41" fillId="0" borderId="0" xfId="0" applyFont="1"/>
    <xf numFmtId="166" fontId="24" fillId="0" borderId="21" xfId="2" applyNumberFormat="1" applyFont="1" applyFill="1" applyBorder="1" applyAlignment="1">
      <alignment horizontal="center"/>
    </xf>
    <xf numFmtId="0" fontId="24" fillId="0" borderId="0" xfId="3" applyFont="1" applyAlignment="1">
      <alignment vertical="top"/>
    </xf>
    <xf numFmtId="0" fontId="24" fillId="0" borderId="0" xfId="3" applyFont="1" applyAlignment="1">
      <alignment vertical="top" wrapText="1"/>
    </xf>
    <xf numFmtId="0" fontId="24" fillId="0" borderId="0" xfId="3" applyFont="1" applyAlignment="1">
      <alignment wrapText="1"/>
    </xf>
    <xf numFmtId="0" fontId="8" fillId="7" borderId="0" xfId="3" applyFont="1" applyFill="1" applyAlignment="1">
      <alignment vertical="top"/>
    </xf>
    <xf numFmtId="0" fontId="8" fillId="7" borderId="0" xfId="3" applyFont="1" applyFill="1" applyAlignment="1">
      <alignment vertical="top" wrapText="1"/>
    </xf>
    <xf numFmtId="164" fontId="24" fillId="0" borderId="0" xfId="0" applyNumberFormat="1" applyFont="1"/>
    <xf numFmtId="166" fontId="8" fillId="7" borderId="21" xfId="2" applyNumberFormat="1" applyFont="1" applyFill="1" applyBorder="1" applyAlignment="1">
      <alignment horizontal="center"/>
    </xf>
    <xf numFmtId="0" fontId="8" fillId="7" borderId="0" xfId="0" applyFont="1" applyFill="1"/>
    <xf numFmtId="0" fontId="2" fillId="4" borderId="0" xfId="3" applyFont="1" applyFill="1"/>
    <xf numFmtId="0" fontId="2" fillId="4" borderId="0" xfId="0" applyFont="1" applyFill="1"/>
    <xf numFmtId="166" fontId="38" fillId="4" borderId="21" xfId="2" applyNumberFormat="1" applyFont="1" applyFill="1" applyBorder="1" applyAlignment="1">
      <alignment horizontal="center"/>
    </xf>
    <xf numFmtId="164" fontId="38" fillId="4" borderId="0" xfId="1" applyNumberFormat="1" applyFont="1" applyFill="1" applyBorder="1" applyAlignment="1">
      <alignment horizontal="right"/>
    </xf>
    <xf numFmtId="166" fontId="38" fillId="4" borderId="22" xfId="2" applyNumberFormat="1" applyFont="1" applyFill="1" applyBorder="1" applyAlignment="1">
      <alignment horizontal="center"/>
    </xf>
    <xf numFmtId="0" fontId="1" fillId="0" borderId="0" xfId="0" applyFont="1"/>
    <xf numFmtId="0" fontId="24" fillId="0" borderId="1" xfId="3" applyFont="1" applyBorder="1"/>
    <xf numFmtId="0" fontId="24" fillId="0" borderId="1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166" fontId="24" fillId="0" borderId="22" xfId="2" applyNumberFormat="1" applyFont="1" applyBorder="1" applyAlignment="1">
      <alignment horizontal="center"/>
    </xf>
    <xf numFmtId="166" fontId="27" fillId="4" borderId="8" xfId="2" applyNumberFormat="1" applyFont="1" applyFill="1" applyBorder="1" applyAlignment="1">
      <alignment horizontal="center" vertical="center" wrapText="1"/>
    </xf>
    <xf numFmtId="164" fontId="24" fillId="0" borderId="12" xfId="1" applyNumberFormat="1" applyFont="1" applyBorder="1" applyAlignment="1">
      <alignment horizontal="center"/>
    </xf>
    <xf numFmtId="0" fontId="24" fillId="0" borderId="1" xfId="0" applyFont="1" applyBorder="1"/>
    <xf numFmtId="0" fontId="24" fillId="0" borderId="0" xfId="0" applyFont="1" applyAlignment="1">
      <alignment horizontal="center"/>
    </xf>
    <xf numFmtId="0" fontId="8" fillId="0" borderId="0" xfId="0" applyFont="1"/>
    <xf numFmtId="9" fontId="24" fillId="0" borderId="1" xfId="2" applyFont="1" applyBorder="1" applyAlignment="1">
      <alignment horizontal="right"/>
    </xf>
    <xf numFmtId="9" fontId="24" fillId="0" borderId="14" xfId="2" applyFont="1" applyBorder="1" applyAlignment="1">
      <alignment horizontal="right"/>
    </xf>
    <xf numFmtId="0" fontId="24" fillId="0" borderId="3" xfId="0" applyFont="1" applyBorder="1"/>
    <xf numFmtId="166" fontId="24" fillId="0" borderId="7" xfId="2" applyNumberFormat="1" applyFont="1" applyBorder="1" applyAlignment="1">
      <alignment horizontal="center"/>
    </xf>
    <xf numFmtId="1" fontId="24" fillId="0" borderId="0" xfId="0" applyNumberFormat="1" applyFont="1" applyAlignment="1">
      <alignment horizontal="right"/>
    </xf>
    <xf numFmtId="1" fontId="24" fillId="0" borderId="12" xfId="0" applyNumberFormat="1" applyFont="1" applyBorder="1" applyAlignment="1">
      <alignment horizontal="right"/>
    </xf>
    <xf numFmtId="1" fontId="24" fillId="0" borderId="1" xfId="0" applyNumberFormat="1" applyFont="1" applyBorder="1" applyAlignment="1">
      <alignment horizontal="right"/>
    </xf>
    <xf numFmtId="164" fontId="24" fillId="0" borderId="1" xfId="1" applyNumberFormat="1" applyFont="1" applyBorder="1" applyAlignment="1">
      <alignment horizontal="right"/>
    </xf>
    <xf numFmtId="164" fontId="24" fillId="0" borderId="14" xfId="1" applyNumberFormat="1" applyFont="1" applyBorder="1" applyAlignment="1">
      <alignment horizontal="right"/>
    </xf>
    <xf numFmtId="0" fontId="24" fillId="0" borderId="4" xfId="0" applyFont="1" applyBorder="1"/>
    <xf numFmtId="164" fontId="24" fillId="0" borderId="4" xfId="1" applyNumberFormat="1" applyFont="1" applyBorder="1" applyAlignment="1">
      <alignment horizontal="right"/>
    </xf>
    <xf numFmtId="164" fontId="24" fillId="0" borderId="19" xfId="1" applyNumberFormat="1" applyFont="1" applyBorder="1" applyAlignment="1">
      <alignment horizontal="right"/>
    </xf>
    <xf numFmtId="166" fontId="24" fillId="0" borderId="24" xfId="2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4" fillId="0" borderId="12" xfId="0" applyNumberFormat="1" applyFont="1" applyBorder="1" applyAlignment="1">
      <alignment horizontal="center"/>
    </xf>
    <xf numFmtId="0" fontId="24" fillId="0" borderId="9" xfId="0" applyFont="1" applyBorder="1"/>
    <xf numFmtId="164" fontId="24" fillId="0" borderId="9" xfId="1" applyNumberFormat="1" applyFont="1" applyBorder="1" applyAlignment="1">
      <alignment horizontal="right"/>
    </xf>
    <xf numFmtId="164" fontId="24" fillId="0" borderId="10" xfId="1" applyNumberFormat="1" applyFont="1" applyBorder="1" applyAlignment="1">
      <alignment horizontal="right"/>
    </xf>
    <xf numFmtId="166" fontId="24" fillId="0" borderId="20" xfId="2" applyNumberFormat="1" applyFont="1" applyBorder="1" applyAlignment="1">
      <alignment horizontal="center"/>
    </xf>
    <xf numFmtId="0" fontId="24" fillId="0" borderId="12" xfId="3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2" fontId="24" fillId="0" borderId="1" xfId="2" applyNumberFormat="1" applyFont="1" applyBorder="1" applyAlignment="1">
      <alignment horizontal="right"/>
    </xf>
    <xf numFmtId="2" fontId="24" fillId="0" borderId="14" xfId="2" applyNumberFormat="1" applyFont="1" applyBorder="1" applyAlignment="1">
      <alignment horizontal="right"/>
    </xf>
    <xf numFmtId="2" fontId="24" fillId="0" borderId="0" xfId="2" applyNumberFormat="1" applyFont="1" applyBorder="1" applyAlignment="1">
      <alignment horizontal="right"/>
    </xf>
    <xf numFmtId="2" fontId="24" fillId="0" borderId="12" xfId="2" applyNumberFormat="1" applyFont="1" applyBorder="1" applyAlignment="1">
      <alignment horizontal="right"/>
    </xf>
    <xf numFmtId="0" fontId="24" fillId="0" borderId="12" xfId="0" applyFont="1" applyBorder="1" applyAlignment="1">
      <alignment horizontal="center"/>
    </xf>
    <xf numFmtId="0" fontId="8" fillId="0" borderId="1" xfId="0" applyFont="1" applyBorder="1"/>
    <xf numFmtId="164" fontId="8" fillId="0" borderId="1" xfId="1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24" fillId="3" borderId="2" xfId="1" applyNumberFormat="1" applyFont="1" applyFill="1" applyBorder="1" applyAlignment="1">
      <alignment horizontal="center"/>
    </xf>
    <xf numFmtId="0" fontId="24" fillId="3" borderId="2" xfId="3" applyFont="1" applyFill="1" applyBorder="1" applyAlignment="1">
      <alignment horizontal="center"/>
    </xf>
    <xf numFmtId="0" fontId="24" fillId="3" borderId="17" xfId="3" applyFont="1" applyFill="1" applyBorder="1" applyAlignment="1">
      <alignment horizontal="center"/>
    </xf>
    <xf numFmtId="166" fontId="24" fillId="3" borderId="23" xfId="2" applyNumberFormat="1" applyFont="1" applyFill="1" applyBorder="1" applyAlignment="1">
      <alignment horizontal="center"/>
    </xf>
    <xf numFmtId="9" fontId="8" fillId="0" borderId="1" xfId="2" applyFont="1" applyBorder="1" applyAlignment="1">
      <alignment horizontal="right"/>
    </xf>
    <xf numFmtId="9" fontId="8" fillId="0" borderId="14" xfId="2" applyFont="1" applyBorder="1" applyAlignment="1">
      <alignment horizontal="right"/>
    </xf>
    <xf numFmtId="166" fontId="8" fillId="0" borderId="22" xfId="2" applyNumberFormat="1" applyFont="1" applyBorder="1" applyAlignment="1">
      <alignment horizontal="center"/>
    </xf>
    <xf numFmtId="0" fontId="44" fillId="0" borderId="11" xfId="3" applyFont="1" applyBorder="1"/>
    <xf numFmtId="0" fontId="44" fillId="0" borderId="11" xfId="0" applyFont="1" applyBorder="1"/>
    <xf numFmtId="0" fontId="44" fillId="0" borderId="18" xfId="0" applyFont="1" applyBorder="1"/>
    <xf numFmtId="164" fontId="24" fillId="0" borderId="0" xfId="1" applyNumberFormat="1" applyFont="1" applyBorder="1" applyAlignment="1">
      <alignment horizontal="right"/>
    </xf>
    <xf numFmtId="164" fontId="24" fillId="0" borderId="0" xfId="1" applyNumberFormat="1" applyFont="1" applyFill="1" applyBorder="1" applyAlignment="1">
      <alignment horizontal="right"/>
    </xf>
    <xf numFmtId="165" fontId="24" fillId="0" borderId="0" xfId="4" applyNumberFormat="1" applyFont="1" applyFill="1" applyBorder="1" applyAlignment="1">
      <alignment horizontal="right"/>
    </xf>
    <xf numFmtId="164" fontId="24" fillId="0" borderId="0" xfId="4" applyNumberFormat="1" applyFont="1" applyFill="1" applyBorder="1" applyAlignment="1">
      <alignment horizontal="right"/>
    </xf>
    <xf numFmtId="0" fontId="24" fillId="0" borderId="0" xfId="3" applyFont="1" applyAlignment="1">
      <alignment horizontal="right"/>
    </xf>
    <xf numFmtId="164" fontId="8" fillId="7" borderId="0" xfId="1" applyNumberFormat="1" applyFont="1" applyFill="1" applyBorder="1" applyAlignment="1">
      <alignment horizontal="right"/>
    </xf>
    <xf numFmtId="164" fontId="24" fillId="0" borderId="12" xfId="1" applyNumberFormat="1" applyFont="1" applyFill="1" applyBorder="1" applyAlignment="1">
      <alignment horizontal="right"/>
    </xf>
    <xf numFmtId="0" fontId="3" fillId="7" borderId="2" xfId="3" applyFont="1" applyFill="1" applyBorder="1" applyAlignment="1">
      <alignment horizontal="right"/>
    </xf>
    <xf numFmtId="165" fontId="3" fillId="7" borderId="2" xfId="1" applyNumberFormat="1" applyFont="1" applyFill="1" applyBorder="1" applyAlignment="1">
      <alignment horizontal="right"/>
    </xf>
    <xf numFmtId="164" fontId="3" fillId="7" borderId="2" xfId="1" applyNumberFormat="1" applyFont="1" applyFill="1" applyBorder="1" applyAlignment="1">
      <alignment horizontal="right"/>
    </xf>
    <xf numFmtId="0" fontId="3" fillId="7" borderId="17" xfId="3" applyFont="1" applyFill="1" applyBorder="1" applyAlignment="1">
      <alignment horizontal="right"/>
    </xf>
    <xf numFmtId="0" fontId="3" fillId="0" borderId="0" xfId="3" applyFont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0" xfId="4" applyNumberFormat="1" applyFont="1" applyFill="1" applyBorder="1" applyAlignment="1">
      <alignment horizontal="right"/>
    </xf>
    <xf numFmtId="0" fontId="3" fillId="0" borderId="12" xfId="3" applyFont="1" applyBorder="1" applyAlignment="1">
      <alignment horizontal="right"/>
    </xf>
    <xf numFmtId="164" fontId="24" fillId="0" borderId="12" xfId="1" applyNumberFormat="1" applyFont="1" applyBorder="1" applyAlignment="1">
      <alignment horizontal="right"/>
    </xf>
    <xf numFmtId="164" fontId="24" fillId="0" borderId="3" xfId="1" applyNumberFormat="1" applyFont="1" applyBorder="1" applyAlignment="1">
      <alignment horizontal="right"/>
    </xf>
    <xf numFmtId="164" fontId="24" fillId="0" borderId="6" xfId="1" applyNumberFormat="1" applyFont="1" applyBorder="1" applyAlignment="1">
      <alignment horizontal="right"/>
    </xf>
    <xf numFmtId="9" fontId="24" fillId="0" borderId="0" xfId="2" applyFont="1" applyBorder="1" applyAlignment="1">
      <alignment horizontal="right"/>
    </xf>
    <xf numFmtId="9" fontId="24" fillId="0" borderId="12" xfId="2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164" fontId="24" fillId="0" borderId="0" xfId="0" applyNumberFormat="1" applyFont="1" applyAlignment="1">
      <alignment horizontal="right"/>
    </xf>
    <xf numFmtId="164" fontId="24" fillId="0" borderId="12" xfId="0" applyNumberFormat="1" applyFont="1" applyBorder="1" applyAlignment="1">
      <alignment horizontal="right"/>
    </xf>
    <xf numFmtId="0" fontId="41" fillId="0" borderId="0" xfId="3" applyFont="1" applyAlignment="1">
      <alignment horizontal="center"/>
    </xf>
    <xf numFmtId="0" fontId="42" fillId="7" borderId="0" xfId="3" applyFont="1" applyFill="1" applyAlignment="1">
      <alignment horizontal="center"/>
    </xf>
    <xf numFmtId="0" fontId="40" fillId="4" borderId="0" xfId="3" applyFont="1" applyFill="1" applyAlignment="1">
      <alignment horizontal="center"/>
    </xf>
    <xf numFmtId="0" fontId="41" fillId="0" borderId="1" xfId="3" applyFont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164" fontId="41" fillId="3" borderId="2" xfId="1" applyNumberFormat="1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5" fillId="0" borderId="0" xfId="0" applyFont="1"/>
    <xf numFmtId="0" fontId="28" fillId="4" borderId="55" xfId="0" applyFont="1" applyFill="1" applyBorder="1" applyAlignment="1">
      <alignment horizontal="center" vertical="center"/>
    </xf>
    <xf numFmtId="0" fontId="24" fillId="6" borderId="56" xfId="3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vertical="center"/>
    </xf>
    <xf numFmtId="0" fontId="24" fillId="0" borderId="57" xfId="3" applyFont="1" applyBorder="1" applyAlignment="1">
      <alignment vertical="center"/>
    </xf>
    <xf numFmtId="0" fontId="24" fillId="0" borderId="58" xfId="3" applyFont="1" applyBorder="1" applyAlignment="1">
      <alignment vertical="center"/>
    </xf>
    <xf numFmtId="0" fontId="24" fillId="7" borderId="58" xfId="3" applyFont="1" applyFill="1" applyBorder="1" applyAlignment="1">
      <alignment vertical="center"/>
    </xf>
    <xf numFmtId="0" fontId="24" fillId="7" borderId="59" xfId="0" applyFont="1" applyFill="1" applyBorder="1" applyAlignment="1">
      <alignment vertical="center"/>
    </xf>
    <xf numFmtId="0" fontId="2" fillId="4" borderId="60" xfId="3" applyFont="1" applyFill="1" applyBorder="1" applyAlignment="1">
      <alignment vertical="center"/>
    </xf>
    <xf numFmtId="0" fontId="2" fillId="4" borderId="61" xfId="3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8" fillId="6" borderId="56" xfId="0" applyFont="1" applyFill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8" fillId="4" borderId="12" xfId="0" applyFont="1" applyFill="1" applyBorder="1" applyAlignment="1">
      <alignment horizontal="center" vertical="center"/>
    </xf>
    <xf numFmtId="164" fontId="24" fillId="0" borderId="62" xfId="1" applyNumberFormat="1" applyFont="1" applyBorder="1" applyAlignment="1">
      <alignment horizontal="right" vertical="center"/>
    </xf>
    <xf numFmtId="164" fontId="24" fillId="0" borderId="63" xfId="1" applyNumberFormat="1" applyFont="1" applyBorder="1" applyAlignment="1">
      <alignment horizontal="right" vertical="center"/>
    </xf>
    <xf numFmtId="164" fontId="24" fillId="7" borderId="63" xfId="1" applyNumberFormat="1" applyFont="1" applyFill="1" applyBorder="1" applyAlignment="1">
      <alignment horizontal="right" vertical="center"/>
    </xf>
    <xf numFmtId="164" fontId="24" fillId="7" borderId="64" xfId="1" applyNumberFormat="1" applyFont="1" applyFill="1" applyBorder="1" applyAlignment="1">
      <alignment horizontal="right" vertical="center"/>
    </xf>
    <xf numFmtId="164" fontId="38" fillId="4" borderId="65" xfId="1" applyNumberFormat="1" applyFont="1" applyFill="1" applyBorder="1" applyAlignment="1">
      <alignment horizontal="right" vertical="center"/>
    </xf>
    <xf numFmtId="164" fontId="38" fillId="4" borderId="66" xfId="1" applyNumberFormat="1" applyFont="1" applyFill="1" applyBorder="1" applyAlignment="1">
      <alignment horizontal="right" vertical="center"/>
    </xf>
    <xf numFmtId="0" fontId="28" fillId="4" borderId="67" xfId="0" applyFont="1" applyFill="1" applyBorder="1" applyAlignment="1">
      <alignment horizontal="center" vertical="center"/>
    </xf>
    <xf numFmtId="164" fontId="24" fillId="0" borderId="12" xfId="1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6" borderId="68" xfId="3" applyFont="1" applyFill="1" applyBorder="1" applyAlignment="1">
      <alignment horizontal="right" vertical="center"/>
    </xf>
    <xf numFmtId="164" fontId="24" fillId="0" borderId="14" xfId="1" applyNumberFormat="1" applyFont="1" applyBorder="1" applyAlignment="1">
      <alignment horizontal="right" vertical="center"/>
    </xf>
    <xf numFmtId="164" fontId="24" fillId="0" borderId="6" xfId="1" applyNumberFormat="1" applyFont="1" applyBorder="1" applyAlignment="1">
      <alignment horizontal="right" vertical="center"/>
    </xf>
    <xf numFmtId="164" fontId="24" fillId="0" borderId="6" xfId="1" applyNumberFormat="1" applyFont="1" applyFill="1" applyBorder="1" applyAlignment="1">
      <alignment horizontal="right" vertical="center"/>
    </xf>
    <xf numFmtId="164" fontId="24" fillId="7" borderId="6" xfId="1" applyNumberFormat="1" applyFont="1" applyFill="1" applyBorder="1" applyAlignment="1">
      <alignment horizontal="right" vertical="center"/>
    </xf>
    <xf numFmtId="9" fontId="24" fillId="0" borderId="6" xfId="2" applyFont="1" applyBorder="1" applyAlignment="1">
      <alignment horizontal="right" vertical="center"/>
    </xf>
    <xf numFmtId="164" fontId="24" fillId="0" borderId="6" xfId="0" applyNumberFormat="1" applyFont="1" applyBorder="1" applyAlignment="1">
      <alignment horizontal="right" vertical="center"/>
    </xf>
    <xf numFmtId="9" fontId="24" fillId="0" borderId="12" xfId="2" applyFont="1" applyBorder="1" applyAlignment="1">
      <alignment horizontal="right" vertical="center"/>
    </xf>
    <xf numFmtId="1" fontId="24" fillId="0" borderId="12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2" fontId="24" fillId="0" borderId="69" xfId="2" applyNumberFormat="1" applyFont="1" applyBorder="1" applyAlignment="1">
      <alignment horizontal="right" vertical="center"/>
    </xf>
    <xf numFmtId="164" fontId="24" fillId="6" borderId="68" xfId="1" applyNumberFormat="1" applyFont="1" applyFill="1" applyBorder="1" applyAlignment="1">
      <alignment horizontal="right" vertical="center"/>
    </xf>
    <xf numFmtId="9" fontId="8" fillId="0" borderId="6" xfId="2" applyFont="1" applyBorder="1" applyAlignment="1">
      <alignment horizontal="right" vertical="center"/>
    </xf>
    <xf numFmtId="166" fontId="24" fillId="3" borderId="21" xfId="2" applyNumberFormat="1" applyFont="1" applyFill="1" applyBorder="1" applyAlignment="1">
      <alignment horizontal="center"/>
    </xf>
    <xf numFmtId="164" fontId="38" fillId="4" borderId="52" xfId="1" applyNumberFormat="1" applyFont="1" applyFill="1" applyBorder="1" applyAlignment="1">
      <alignment horizontal="center" vertical="center"/>
    </xf>
    <xf numFmtId="166" fontId="24" fillId="7" borderId="21" xfId="2" applyNumberFormat="1" applyFont="1" applyFill="1" applyBorder="1" applyAlignment="1">
      <alignment horizontal="center"/>
    </xf>
    <xf numFmtId="0" fontId="35" fillId="0" borderId="31" xfId="6" applyFont="1" applyBorder="1" applyAlignment="1">
      <alignment vertical="center"/>
    </xf>
    <xf numFmtId="0" fontId="37" fillId="0" borderId="0" xfId="6" applyFont="1"/>
    <xf numFmtId="0" fontId="15" fillId="4" borderId="32" xfId="5" applyFont="1" applyFill="1" applyBorder="1" applyAlignment="1">
      <alignment vertical="center"/>
    </xf>
    <xf numFmtId="9" fontId="12" fillId="0" borderId="0" xfId="5" applyNumberFormat="1" applyFont="1" applyAlignment="1">
      <alignment horizontal="center" vertical="center" wrapText="1"/>
    </xf>
    <xf numFmtId="0" fontId="17" fillId="0" borderId="12" xfId="5" applyFont="1" applyBorder="1" applyAlignment="1">
      <alignment vertical="center" wrapText="1"/>
    </xf>
    <xf numFmtId="0" fontId="17" fillId="6" borderId="43" xfId="5" applyFont="1" applyFill="1" applyBorder="1" applyAlignment="1">
      <alignment horizontal="center" vertical="center" wrapText="1"/>
    </xf>
    <xf numFmtId="0" fontId="17" fillId="6" borderId="47" xfId="5" applyFont="1" applyFill="1" applyBorder="1" applyAlignment="1">
      <alignment horizontal="center" vertical="center" wrapText="1"/>
    </xf>
    <xf numFmtId="0" fontId="17" fillId="6" borderId="42" xfId="5" applyFont="1" applyFill="1" applyBorder="1" applyAlignment="1">
      <alignment horizontal="center" vertical="center" wrapText="1"/>
    </xf>
    <xf numFmtId="0" fontId="16" fillId="7" borderId="44" xfId="5" applyFont="1" applyFill="1" applyBorder="1" applyAlignment="1">
      <alignment horizontal="center" vertical="center" wrapText="1"/>
    </xf>
    <xf numFmtId="0" fontId="16" fillId="7" borderId="41" xfId="5" applyFont="1" applyFill="1" applyBorder="1" applyAlignment="1">
      <alignment horizontal="center" vertical="center" wrapText="1"/>
    </xf>
    <xf numFmtId="0" fontId="16" fillId="7" borderId="48" xfId="5" applyFont="1" applyFill="1" applyBorder="1" applyAlignment="1">
      <alignment horizontal="center" vertical="center" wrapText="1"/>
    </xf>
    <xf numFmtId="0" fontId="17" fillId="7" borderId="44" xfId="5" applyFont="1" applyFill="1" applyBorder="1" applyAlignment="1">
      <alignment horizontal="center" vertical="center" wrapText="1"/>
    </xf>
    <xf numFmtId="0" fontId="17" fillId="7" borderId="41" xfId="5" applyFont="1" applyFill="1" applyBorder="1" applyAlignment="1">
      <alignment horizontal="center" vertical="center" wrapText="1"/>
    </xf>
    <xf numFmtId="0" fontId="17" fillId="7" borderId="48" xfId="5" applyFont="1" applyFill="1" applyBorder="1" applyAlignment="1">
      <alignment horizontal="center" vertical="center" wrapText="1"/>
    </xf>
    <xf numFmtId="0" fontId="15" fillId="4" borderId="0" xfId="5" applyFont="1" applyFill="1" applyAlignment="1">
      <alignment vertical="center" wrapText="1"/>
    </xf>
    <xf numFmtId="0" fontId="17" fillId="6" borderId="36" xfId="5" applyFont="1" applyFill="1" applyBorder="1" applyAlignment="1">
      <alignment horizontal="center" vertical="center" wrapText="1"/>
    </xf>
    <xf numFmtId="0" fontId="17" fillId="6" borderId="1" xfId="5" applyFont="1" applyFill="1" applyBorder="1" applyAlignment="1">
      <alignment horizontal="center" vertical="center" wrapText="1"/>
    </xf>
    <xf numFmtId="0" fontId="17" fillId="6" borderId="45" xfId="5" applyFont="1" applyFill="1" applyBorder="1" applyAlignment="1">
      <alignment horizontal="center" vertical="center" wrapText="1"/>
    </xf>
    <xf numFmtId="0" fontId="17" fillId="6" borderId="46" xfId="5" applyFont="1" applyFill="1" applyBorder="1" applyAlignment="1">
      <alignment horizontal="center" vertical="center" wrapText="1"/>
    </xf>
    <xf numFmtId="0" fontId="17" fillId="6" borderId="49" xfId="5" applyFont="1" applyFill="1" applyBorder="1" applyAlignment="1">
      <alignment horizontal="center" vertical="center" wrapText="1"/>
    </xf>
    <xf numFmtId="0" fontId="17" fillId="6" borderId="25" xfId="5" applyFont="1" applyFill="1" applyBorder="1" applyAlignment="1">
      <alignment horizontal="center" vertical="center" wrapText="1"/>
    </xf>
    <xf numFmtId="0" fontId="17" fillId="6" borderId="29" xfId="5" applyFont="1" applyFill="1" applyBorder="1" applyAlignment="1">
      <alignment horizontal="center" vertical="center" wrapText="1"/>
    </xf>
    <xf numFmtId="0" fontId="17" fillId="6" borderId="30" xfId="5" applyFont="1" applyFill="1" applyBorder="1" applyAlignment="1">
      <alignment horizontal="center" vertical="center" wrapText="1"/>
    </xf>
    <xf numFmtId="0" fontId="17" fillId="6" borderId="5" xfId="5" applyFont="1" applyFill="1" applyBorder="1" applyAlignment="1">
      <alignment horizontal="center" vertical="center" wrapText="1"/>
    </xf>
    <xf numFmtId="0" fontId="17" fillId="6" borderId="6" xfId="5" applyFont="1" applyFill="1" applyBorder="1" applyAlignment="1">
      <alignment horizontal="center" vertical="center" wrapText="1"/>
    </xf>
    <xf numFmtId="0" fontId="17" fillId="6" borderId="7" xfId="5" applyFont="1" applyFill="1" applyBorder="1" applyAlignment="1">
      <alignment horizontal="center" vertical="center" wrapText="1"/>
    </xf>
    <xf numFmtId="0" fontId="16" fillId="7" borderId="40" xfId="5" applyFont="1" applyFill="1" applyBorder="1" applyAlignment="1">
      <alignment horizontal="center" vertical="center" wrapText="1"/>
    </xf>
    <xf numFmtId="0" fontId="16" fillId="7" borderId="37" xfId="5" applyFont="1" applyFill="1" applyBorder="1" applyAlignment="1">
      <alignment horizontal="center" vertical="center" wrapText="1"/>
    </xf>
    <xf numFmtId="0" fontId="16" fillId="7" borderId="39" xfId="5" applyFont="1" applyFill="1" applyBorder="1" applyAlignment="1">
      <alignment horizontal="center" vertical="center" wrapText="1"/>
    </xf>
    <xf numFmtId="0" fontId="17" fillId="6" borderId="22" xfId="5" applyFont="1" applyFill="1" applyBorder="1" applyAlignment="1">
      <alignment horizontal="center" vertical="center" wrapText="1"/>
    </xf>
    <xf numFmtId="0" fontId="17" fillId="6" borderId="13" xfId="5" applyFont="1" applyFill="1" applyBorder="1" applyAlignment="1">
      <alignment horizontal="center" vertical="center" wrapText="1"/>
    </xf>
    <xf numFmtId="0" fontId="16" fillId="7" borderId="38" xfId="5" applyFont="1" applyFill="1" applyBorder="1" applyAlignment="1">
      <alignment horizontal="center" vertical="center" wrapText="1"/>
    </xf>
    <xf numFmtId="0" fontId="17" fillId="6" borderId="33" xfId="5" applyFont="1" applyFill="1" applyBorder="1" applyAlignment="1">
      <alignment horizontal="center" vertical="center" wrapText="1"/>
    </xf>
    <xf numFmtId="0" fontId="17" fillId="6" borderId="35" xfId="5" applyFont="1" applyFill="1" applyBorder="1" applyAlignment="1">
      <alignment horizontal="center" vertical="center" wrapText="1"/>
    </xf>
    <xf numFmtId="0" fontId="17" fillId="6" borderId="34" xfId="5" applyFont="1" applyFill="1" applyBorder="1" applyAlignment="1">
      <alignment horizontal="center" vertical="center" wrapText="1"/>
    </xf>
    <xf numFmtId="0" fontId="17" fillId="6" borderId="3" xfId="5" applyFont="1" applyFill="1" applyBorder="1" applyAlignment="1">
      <alignment horizontal="center" vertical="center" wrapText="1"/>
    </xf>
    <xf numFmtId="0" fontId="18" fillId="0" borderId="0" xfId="5" applyFont="1" applyAlignment="1">
      <alignment horizontal="left" wrapText="1"/>
    </xf>
    <xf numFmtId="0" fontId="18" fillId="0" borderId="0" xfId="5" applyFont="1" applyAlignment="1">
      <alignment horizontal="left" vertical="top" wrapText="1"/>
    </xf>
  </cellXfs>
  <cellStyles count="7">
    <cellStyle name="Comma" xfId="1" builtinId="3"/>
    <cellStyle name="Comma 15" xfId="4" xr:uid="{9209D44B-00AA-4B62-9216-DE59F667D3F6}"/>
    <cellStyle name="Normal" xfId="0" builtinId="0"/>
    <cellStyle name="Normal 2" xfId="3" xr:uid="{1D14E04E-E47D-4C19-AC6D-0C6100E3023D}"/>
    <cellStyle name="Normal 2 2" xfId="6" xr:uid="{2D963861-B628-4337-96EC-1ED89BEE9A61}"/>
    <cellStyle name="Normal 3" xfId="5" xr:uid="{534DBD09-8CF1-4F47-A2F8-3616ACFF68B8}"/>
    <cellStyle name="Percent" xfId="2" builtinId="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family val="2"/>
        <scheme val="minor"/>
      </font>
      <fill>
        <patternFill patternType="solid">
          <fgColor indexed="64"/>
          <bgColor theme="7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4" tint="0.8999908444471571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family val="2"/>
        <scheme val="minor"/>
      </font>
      <fill>
        <patternFill patternType="solid">
          <fgColor indexed="64"/>
          <bgColor theme="7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minor"/>
      </font>
      <fill>
        <patternFill patternType="solid">
          <fgColor indexed="64"/>
          <bgColor theme="7"/>
        </patternFill>
      </fill>
    </dxf>
  </dxfs>
  <tableStyles count="0" defaultTableStyle="TableStyleMedium2" defaultPivotStyle="PivotStyleLight16"/>
  <colors>
    <mruColors>
      <color rgb="FFFFDDEE"/>
      <color rgb="FF7400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3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6197600</xdr:colOff>
      <xdr:row>0</xdr:row>
      <xdr:rowOff>50801</xdr:rowOff>
    </xdr:from>
    <xdr:to>
      <xdr:col>2</xdr:col>
      <xdr:colOff>7950200</xdr:colOff>
      <xdr:row>1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E0EEC4-4659-972A-82BE-9091C38A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50801"/>
          <a:ext cx="1752600" cy="584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0</xdr:row>
      <xdr:rowOff>63500</xdr:rowOff>
    </xdr:from>
    <xdr:to>
      <xdr:col>11</xdr:col>
      <xdr:colOff>219075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EEE3B-1491-AC40-AA88-2F7E8E61D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5400" y="63500"/>
          <a:ext cx="1752600" cy="584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</xdr:rowOff>
    </xdr:from>
    <xdr:to>
      <xdr:col>4</xdr:col>
      <xdr:colOff>730250</xdr:colOff>
      <xdr:row>0</xdr:row>
      <xdr:rowOff>596900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E934A-0135-EC42-B94F-55DF0D501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12700"/>
          <a:ext cx="1752600" cy="58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165100</xdr:colOff>
      <xdr:row>0</xdr:row>
      <xdr:rowOff>50800</xdr:rowOff>
    </xdr:from>
    <xdr:to>
      <xdr:col>16</xdr:col>
      <xdr:colOff>12700</xdr:colOff>
      <xdr:row>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AEA8C-8640-984B-9ED7-62E0C7E33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2100" y="50800"/>
          <a:ext cx="1752600" cy="584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292100</xdr:colOff>
      <xdr:row>0</xdr:row>
      <xdr:rowOff>50800</xdr:rowOff>
    </xdr:from>
    <xdr:to>
      <xdr:col>11</xdr:col>
      <xdr:colOff>12700</xdr:colOff>
      <xdr:row>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376C6-0929-E44F-8BDD-A6D487A6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0" y="50800"/>
          <a:ext cx="1752600" cy="584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111125</xdr:colOff>
      <xdr:row>0</xdr:row>
      <xdr:rowOff>101600</xdr:rowOff>
    </xdr:from>
    <xdr:to>
      <xdr:col>13</xdr:col>
      <xdr:colOff>920750</xdr:colOff>
      <xdr:row>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34009-9D7D-4245-BD10-6DF2CA53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3200" y="101600"/>
          <a:ext cx="1762125" cy="584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69850</xdr:rowOff>
    </xdr:from>
    <xdr:to>
      <xdr:col>3</xdr:col>
      <xdr:colOff>1016000</xdr:colOff>
      <xdr:row>1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A77B9-4C5F-4C8B-9836-DD827C221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69850"/>
          <a:ext cx="1749425" cy="584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owthpointprop-my.sharepoint.com/personal/kitin_growthpoint_com_au/Documents/people%20data%20FY24.xlsx" TargetMode="External"/><Relationship Id="rId1" Type="http://schemas.openxmlformats.org/officeDocument/2006/relationships/externalLinkPath" Target="https://growthpointprop-my.sharepoint.com/personal/kitin_growthpoint_com_au/Documents/people%20data%20FY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tin\AppData\Local\Microsoft\Windows\INetCache\Content.Outlook\WR4ZRRWE\National%20Operations%20Report%20CBRE%20-%2001.04.22%20(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31.5.150/naei-admin/projects/Defra%20GHG%20Conversion%20Factors/2016%20Update/Transport/hgvs/GHG%20CF_HGVs_2016_MAS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31.5.150/naei-admin/projects/Defra%20GHG%20Conversion%20Factors/2016%20Update/2.%20QA/QA%20template%20v0.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/Monthly%20Board%20Report/FY%2022/GOZ%20Monthly%20Board%20Report_2021%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BT03067\Downloads\ghg-conversion-factors-2016update_MASTER__links_removed__DECC_Standard_S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31.5.150/naei-admin/projects/Defra%20GHG%20Conversion%20Factors/2016%20Update/Fuels/GHG%20CF_Fuels_2016_MASTER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rinaItin\AppData\Local\Microsoft\Windows\INetCache\Content.Outlook\9CMTLIJ9\FY22%20social%20performance%20data.xlsx" TargetMode="External"/><Relationship Id="rId1" Type="http://schemas.openxmlformats.org/officeDocument/2006/relationships/externalLinkPath" Target="file:///C:\Users\KatrinaItin\AppData\Local\Microsoft\Windows\INetCache\Content.Outlook\9CMTLIJ9\FY22%20social%20performan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ople (2)"/>
      <sheetName val="Sheet1"/>
      <sheetName val="people data FY24"/>
    </sheetNames>
    <definedNames>
      <definedName name="PercentCompleteBeyond" refersTo="#REF!"/>
      <definedName name="PeriodInActual" refersTo="#REF!"/>
      <definedName name="PeriodInPlan" refersTo="#REF!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ing Office"/>
      <sheetName val="Essential Safety Industrial"/>
      <sheetName val="Essential Safety Office"/>
      <sheetName val="Fire Protection Industrial"/>
      <sheetName val="Fire Protection Office"/>
      <sheetName val="Landscaping Industrial"/>
      <sheetName val="Landscaping Office"/>
      <sheetName val="Pest Control Office"/>
      <sheetName val="Professional Consultancy Indust"/>
      <sheetName val="Risk Audit Industrial"/>
      <sheetName val="Risk Audit Office"/>
      <sheetName val="Sanitary Office"/>
      <sheetName val="Waste Management Office"/>
      <sheetName val="Window Cleaning Office"/>
      <sheetName val="CBRE Team Contact List"/>
      <sheetName val="Master contract register"/>
      <sheetName val="ESM - AFSS"/>
      <sheetName val="NABERS Tracking"/>
      <sheetName val="Asbestos register"/>
      <sheetName val="Risk Report Register"/>
      <sheetName val="Diesel Fuel Register"/>
      <sheetName val="Refrigerant Register"/>
      <sheetName val="Cleaning Timeline"/>
      <sheetName val="Other Services Time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_Index"/>
      <sheetName val="Version&amp;Issue_Log"/>
      <sheetName val="Update_Checklist"/>
      <sheetName val="DataSources"/>
      <sheetName val="QC_Checklist"/>
      <sheetName val="RAW1_GWP Factors"/>
      <sheetName val="RAW2_DfT HGV 2016 data"/>
      <sheetName val="OtherAssumptions"/>
      <sheetName val="Calc1_HGV EFs"/>
      <sheetName val="LinkedInOutput"/>
      <sheetName val="MethodPaper"/>
      <sheetName val="Delivery vehicles"/>
      <sheetName val="Freighting goods"/>
      <sheetName val="Managed assets- vehicles"/>
      <sheetName val="WTT- delivery vehs &amp; freight"/>
      <sheetName val="Delivery vehicles 2014"/>
      <sheetName val="Conversions"/>
      <sheetName val="Annex 7 FTrans - 2013 upd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2">
          <cell r="F52">
            <v>0.62137119223733395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 3 rows"/>
      <sheetName val="QA_Index"/>
      <sheetName val="Version&amp;Issue_Log"/>
      <sheetName val="Update_Checklist"/>
      <sheetName val="DataSources"/>
      <sheetName val="QC_Checklist"/>
      <sheetName val="RAW1_GWP Factors"/>
      <sheetName val="OtherAssumptions"/>
      <sheetName val="Calc1"/>
      <sheetName val="LinkedInOutput"/>
      <sheetName val="MethodPaper"/>
      <sheetName val="Conversions"/>
      <sheetName val="Lookups"/>
    </sheetNames>
    <sheetDataSet>
      <sheetData sheetId="0"/>
      <sheetData sheetId="1">
        <row r="6">
          <cell r="C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&lt;select&gt;</v>
          </cell>
          <cell r="C7" t="str">
            <v>&lt;select&gt;</v>
          </cell>
          <cell r="D7" t="str">
            <v>&lt;select&gt;</v>
          </cell>
        </row>
        <row r="8">
          <cell r="B8" t="str">
            <v>Nikolas Hill</v>
          </cell>
          <cell r="C8" t="str">
            <v>Yes</v>
          </cell>
          <cell r="D8" t="str">
            <v>WIP</v>
          </cell>
        </row>
        <row r="9">
          <cell r="B9" t="str">
            <v>Rebekah Watson</v>
          </cell>
          <cell r="C9" t="str">
            <v>No</v>
          </cell>
          <cell r="D9" t="str">
            <v>Issue to resolve</v>
          </cell>
        </row>
        <row r="10">
          <cell r="B10" t="str">
            <v>Dan Wakeling</v>
          </cell>
          <cell r="C10" t="str">
            <v>N/A</v>
          </cell>
          <cell r="D10" t="str">
            <v>Ready for QC checking</v>
          </cell>
        </row>
        <row r="11">
          <cell r="B11" t="str">
            <v>Eugenia Bonifazi</v>
          </cell>
          <cell r="C11">
            <v>0</v>
          </cell>
          <cell r="D11" t="str">
            <v>Ready for QC checking 2</v>
          </cell>
        </row>
        <row r="12">
          <cell r="B12" t="str">
            <v>Nikki Webb</v>
          </cell>
          <cell r="C12">
            <v>0</v>
          </cell>
          <cell r="D12" t="str">
            <v>Ready for QA sign-off</v>
          </cell>
        </row>
        <row r="13">
          <cell r="B13" t="str">
            <v>Joanna MacCarthy</v>
          </cell>
          <cell r="C13">
            <v>0</v>
          </cell>
          <cell r="D13" t="str">
            <v>Draft 1 complete</v>
          </cell>
        </row>
        <row r="14">
          <cell r="B14" t="str">
            <v>Glen Thistlethwaite</v>
          </cell>
          <cell r="C14">
            <v>0</v>
          </cell>
          <cell r="D14" t="str">
            <v>Draft 2 complete</v>
          </cell>
        </row>
        <row r="15">
          <cell r="B15" t="str">
            <v>Simon Gandy</v>
          </cell>
          <cell r="C15">
            <v>0</v>
          </cell>
          <cell r="D15" t="str">
            <v>Final</v>
          </cell>
        </row>
        <row r="16">
          <cell r="B16" t="str">
            <v>Brian Donovan</v>
          </cell>
          <cell r="C16">
            <v>0</v>
          </cell>
          <cell r="D16" t="str">
            <v>Final (revision 1)</v>
          </cell>
        </row>
        <row r="17">
          <cell r="C17">
            <v>0</v>
          </cell>
          <cell r="D17" t="str">
            <v>Final (revision 2)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Report"/>
      <sheetName val="Analytics Portfolio"/>
      <sheetName val="Analytics Office"/>
      <sheetName val="Analytics Industrial"/>
      <sheetName val="Tenancy"/>
      <sheetName val="Tenant Ret."/>
      <sheetName val="New &amp; Ext. Leases"/>
      <sheetName val="Notes"/>
      <sheetName val="Fund-throughs"/>
      <sheetName val="Acq. &amp; Sales"/>
      <sheetName val="Vals"/>
      <sheetName val="Calcs"/>
      <sheetName val="QA"/>
      <sheetName val="Cost of debt"/>
      <sheetName val="Budget FY22"/>
      <sheetName val="Weighted Units"/>
      <sheetName val="Interest Rates"/>
      <sheetName val="Freefloat"/>
      <sheetName val="ASX Price"/>
      <sheetName val="JLL Data"/>
      <sheetName val="JLL Data - updated"/>
      <sheetName val="LPT Comparison"/>
      <sheetName val="Exchange Rate"/>
      <sheetName val="Analyst Rating"/>
      <sheetName val="Top 10"/>
      <sheetName val="Equity issuance"/>
      <sheetName val="Expiry List"/>
      <sheetName val="Sheet1"/>
      <sheetName val="Sheet2"/>
      <sheetName val="Sheet3"/>
      <sheetName val="Sheet5"/>
      <sheetName val="Sheet4"/>
      <sheetName val="Fund Budget 2"/>
      <sheetName val="Fund Budget"/>
      <sheetName val="Fund History"/>
      <sheetName val="P&amp;L 30 June"/>
      <sheetName val="Balance Sheet 30 June"/>
      <sheetName val="2009 Analysis"/>
      <sheetName val="2008"/>
    </sheetNames>
    <sheetDataSet>
      <sheetData sheetId="0"/>
      <sheetData sheetId="1"/>
      <sheetData sheetId="2"/>
      <sheetData sheetId="3"/>
      <sheetData sheetId="4">
        <row r="2">
          <cell r="F2">
            <v>44561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dex"/>
      <sheetName val="What's new"/>
      <sheetName val="Fuels"/>
      <sheetName val="Refrigerant &amp; other"/>
      <sheetName val="Passenger vehicles"/>
      <sheetName val="UK electricity"/>
      <sheetName val="Transmission and distribution"/>
      <sheetName val="Water supply"/>
      <sheetName val="Water treatment"/>
      <sheetName val="Waste disposal"/>
      <sheetName val="Business travel- air"/>
      <sheetName val="Business travel- sea"/>
      <sheetName val="Freighting goods"/>
      <sheetName val="Managed assets- vehicles"/>
      <sheetName val="Conversions"/>
      <sheetName val="Fuel properties"/>
    </sheetNames>
    <sheetDataSet>
      <sheetData sheetId="0">
        <row r="1">
          <cell r="A1" t="str">
            <v>UK Government GHG Conversion Factors for Company Reporting</v>
          </cell>
        </row>
        <row r="6">
          <cell r="E6">
            <v>2016</v>
          </cell>
        </row>
      </sheetData>
      <sheetData sheetId="1" refreshError="1"/>
      <sheetData sheetId="2" refreshError="1"/>
      <sheetData sheetId="3">
        <row r="5">
          <cell r="G5" t="str">
            <v>Standard Set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_Index"/>
      <sheetName val="VersionLog &amp; IssueLog"/>
      <sheetName val="Update_Checklist"/>
      <sheetName val="DataSources"/>
      <sheetName val="QC_Checklist"/>
      <sheetName val="RAW1_NAEI 2016_Carbon"/>
      <sheetName val="RAW2_NAEI 2016_CH4"/>
      <sheetName val="RAW3_NAEI 2016_N2O"/>
      <sheetName val="RAW4_DUKES 2014 Density"/>
      <sheetName val=" RAW5_DUKES 2014 CV Table A.1"/>
      <sheetName val="RAW6_DUKES 2014 CV Tabl A.2+A.3"/>
      <sheetName val="RAW7_GWP Factors"/>
      <sheetName val="RAW8_JEC WTW Study"/>
      <sheetName val="RAW9_DUKES LNG Imports"/>
      <sheetName val="OtherAssumptions"/>
      <sheetName val="Calc1_FuelProp"/>
      <sheetName val="Calc2_Fuels"/>
      <sheetName val="Calc3_WTT_Fuels"/>
      <sheetName val="Benchmark"/>
      <sheetName val="MethodPaper"/>
      <sheetName val="LinkedInOutput"/>
      <sheetName val="Fuels"/>
      <sheetName val="WTT- fuels"/>
      <sheetName val="Fuel properties"/>
      <sheetName val="Conversions"/>
      <sheetName val="Verification-Validation"/>
      <sheetName val="Lookups"/>
      <sheetName val="GHG CF_Fuels_2016_MASTER"/>
      <sheetName val="VersionLog"/>
      <sheetName val="RAW1_NAEI 2015_Carbon"/>
      <sheetName val="RAW2_NAEI 2015_CH4"/>
      <sheetName val="RAW3_NAEI 2015_N2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0">
          <cell r="H60" t="str">
            <v>Lookup:</v>
          </cell>
          <cell r="I60" t="str">
            <v>kWh (Gross CV)</v>
          </cell>
          <cell r="J60" t="str">
            <v>kWh (Net CV)</v>
          </cell>
          <cell r="K60" t="str">
            <v>litres</v>
          </cell>
          <cell r="L60" t="str">
            <v>cubic metres</v>
          </cell>
          <cell r="M60" t="str">
            <v>tonnes</v>
          </cell>
        </row>
        <row r="61">
          <cell r="C61" t="str">
            <v xml:space="preserve"> EFs on GHG Conversion Factor Basis for Direct Emissions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Final WTT EFs on GHG Conversion Factor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 t="str">
            <v>Fuel</v>
          </cell>
          <cell r="C62" t="str">
            <v>Direct CO2 EF</v>
          </cell>
          <cell r="D62" t="str">
            <v>Indirect (WTT) EF</v>
          </cell>
          <cell r="E62" t="str">
            <v>Total EF</v>
          </cell>
          <cell r="F62" t="str">
            <v>Indirect as % Total EF</v>
          </cell>
          <cell r="G62" t="str">
            <v>Indirect as % Direct EF</v>
          </cell>
          <cell r="H62">
            <v>0</v>
          </cell>
          <cell r="I62" t="str">
            <v>CO2e</v>
          </cell>
          <cell r="J62" t="str">
            <v>CO2e</v>
          </cell>
          <cell r="K62" t="str">
            <v>CO2e</v>
          </cell>
          <cell r="L62" t="str">
            <v>CO2e</v>
          </cell>
          <cell r="M62" t="str">
            <v>CO2e</v>
          </cell>
        </row>
        <row r="63">
          <cell r="B63">
            <v>0</v>
          </cell>
          <cell r="C63" t="str">
            <v>kgCO2/GJ</v>
          </cell>
          <cell r="D63" t="str">
            <v>kgCO2e/GJ</v>
          </cell>
          <cell r="E63" t="str">
            <v>kgCO2e/GJ</v>
          </cell>
          <cell r="F63" t="str">
            <v>%</v>
          </cell>
          <cell r="G63" t="str">
            <v>%</v>
          </cell>
          <cell r="H63">
            <v>0</v>
          </cell>
          <cell r="I63" t="str">
            <v>kg per kWh (Gross CV)</v>
          </cell>
          <cell r="J63" t="str">
            <v>kg per kWh (Net CV)</v>
          </cell>
          <cell r="K63" t="str">
            <v>kg CO2e per litre</v>
          </cell>
          <cell r="L63" t="str">
            <v>kg CO2e per cubic metre</v>
          </cell>
          <cell r="M63" t="str">
            <v>Kg CO2e per tonne</v>
          </cell>
        </row>
        <row r="64">
          <cell r="B64" t="str">
            <v>Aviation spirit</v>
          </cell>
          <cell r="C64">
            <v>69.45373665812474</v>
          </cell>
          <cell r="D64">
            <v>13.7575</v>
          </cell>
          <cell r="E64">
            <v>83.211236658124733</v>
          </cell>
          <cell r="F64">
            <v>0.16533223819906684</v>
          </cell>
          <cell r="G64">
            <v>0.19808149513566367</v>
          </cell>
          <cell r="H64">
            <v>0</v>
          </cell>
          <cell r="I64">
            <v>4.7050000000000002E-2</v>
          </cell>
          <cell r="J64">
            <v>4.9529999999999998E-2</v>
          </cell>
          <cell r="K64">
            <v>0.44001000000000001</v>
          </cell>
          <cell r="L64">
            <v>0</v>
          </cell>
          <cell r="M64">
            <v>619.5</v>
          </cell>
        </row>
        <row r="65">
          <cell r="B65" t="str">
            <v>Aviation turbine fuel</v>
          </cell>
          <cell r="C65">
            <v>71.660334252822949</v>
          </cell>
          <cell r="D65">
            <v>14.552847222222223</v>
          </cell>
          <cell r="E65">
            <v>86.213181475045175</v>
          </cell>
          <cell r="F65">
            <v>0.16880072134253177</v>
          </cell>
          <cell r="G65">
            <v>0.2030809285772894</v>
          </cell>
          <cell r="H65">
            <v>0</v>
          </cell>
          <cell r="I65">
            <v>4.9770000000000002E-2</v>
          </cell>
          <cell r="J65">
            <v>5.2389999999999999E-2</v>
          </cell>
          <cell r="K65">
            <v>0.50927</v>
          </cell>
          <cell r="L65">
            <v>0</v>
          </cell>
          <cell r="M65">
            <v>639.6</v>
          </cell>
        </row>
        <row r="66">
          <cell r="B66" t="str">
            <v>Burning oil</v>
          </cell>
          <cell r="C66">
            <v>71.765308391732361</v>
          </cell>
          <cell r="D66">
            <v>14.552847222222223</v>
          </cell>
          <cell r="E66">
            <v>86.318155613954588</v>
          </cell>
          <cell r="F66">
            <v>0.16859543764243201</v>
          </cell>
          <cell r="G66">
            <v>0.20278387355050739</v>
          </cell>
          <cell r="H66">
            <v>0</v>
          </cell>
          <cell r="I66">
            <v>4.9770000000000002E-2</v>
          </cell>
          <cell r="J66">
            <v>5.2389999999999999E-2</v>
          </cell>
          <cell r="K66">
            <v>0.51095999999999997</v>
          </cell>
          <cell r="L66">
            <v>0</v>
          </cell>
          <cell r="M66">
            <v>638.70000000000005</v>
          </cell>
        </row>
        <row r="67">
          <cell r="B67" t="str">
            <v>CNG</v>
          </cell>
          <cell r="C67">
            <v>56.680640242882788</v>
          </cell>
          <cell r="D67">
            <v>11.371968992863948</v>
          </cell>
          <cell r="E67">
            <v>68.052609235746729</v>
          </cell>
          <cell r="F67">
            <v>0.16710555437293168</v>
          </cell>
          <cell r="G67">
            <v>0.20063233132395486</v>
          </cell>
          <cell r="H67">
            <v>0</v>
          </cell>
          <cell r="I67">
            <v>3.6850000000000001E-2</v>
          </cell>
          <cell r="J67">
            <v>4.0939999999999997E-2</v>
          </cell>
          <cell r="K67">
            <v>9.5170000000000005E-2</v>
          </cell>
          <cell r="L67">
            <v>0</v>
          </cell>
          <cell r="M67">
            <v>543.79999999999995</v>
          </cell>
        </row>
        <row r="68">
          <cell r="B68" t="str">
            <v>Coal (industrial)</v>
          </cell>
          <cell r="C68">
            <v>93.410307088386148</v>
          </cell>
          <cell r="D68">
            <v>14.751772749359487</v>
          </cell>
          <cell r="E68">
            <v>108.16207983774564</v>
          </cell>
          <cell r="F68">
            <v>0.13638580888504251</v>
          </cell>
          <cell r="G68">
            <v>0.15792446475313643</v>
          </cell>
          <cell r="H68">
            <v>0</v>
          </cell>
          <cell r="I68">
            <v>5.0450000000000002E-2</v>
          </cell>
          <cell r="J68">
            <v>5.3109999999999997E-2</v>
          </cell>
          <cell r="K68">
            <v>0</v>
          </cell>
          <cell r="L68">
            <v>0</v>
          </cell>
          <cell r="M68">
            <v>378.4</v>
          </cell>
        </row>
        <row r="69">
          <cell r="B69" t="str">
            <v>Coal (electricity generation)</v>
          </cell>
          <cell r="C69">
            <v>90.041471821312356</v>
          </cell>
          <cell r="D69">
            <v>14.751772749359487</v>
          </cell>
          <cell r="E69">
            <v>104.79324457067185</v>
          </cell>
          <cell r="F69">
            <v>0.1407702644363778</v>
          </cell>
          <cell r="G69">
            <v>0.16383309214041322</v>
          </cell>
          <cell r="H69">
            <v>0</v>
          </cell>
          <cell r="I69">
            <v>5.0450000000000002E-2</v>
          </cell>
          <cell r="J69">
            <v>5.3109999999999997E-2</v>
          </cell>
          <cell r="K69">
            <v>0</v>
          </cell>
          <cell r="L69">
            <v>0</v>
          </cell>
          <cell r="M69">
            <v>367.8</v>
          </cell>
        </row>
        <row r="70">
          <cell r="B70" t="str">
            <v>Coal (electricity generation - home produced coal only)</v>
          </cell>
          <cell r="C70">
            <v>94.018942249325647</v>
          </cell>
          <cell r="D70">
            <v>14.751772749359487</v>
          </cell>
          <cell r="E70">
            <v>108.77071499868514</v>
          </cell>
          <cell r="F70">
            <v>0.13562265127647466</v>
          </cell>
          <cell r="G70">
            <v>0.15690213478726192</v>
          </cell>
          <cell r="H70">
            <v>0</v>
          </cell>
          <cell r="I70">
            <v>5.0450000000000002E-2</v>
          </cell>
          <cell r="J70">
            <v>5.3109999999999997E-2</v>
          </cell>
          <cell r="K70">
            <v>0</v>
          </cell>
          <cell r="L70">
            <v>0</v>
          </cell>
          <cell r="M70">
            <v>352.2</v>
          </cell>
        </row>
        <row r="71">
          <cell r="B71" t="str">
            <v>Coal (domestic)</v>
          </cell>
          <cell r="C71">
            <v>92.018123855676038</v>
          </cell>
          <cell r="D71">
            <v>14.751772749359487</v>
          </cell>
          <cell r="E71">
            <v>106.76989660503553</v>
          </cell>
          <cell r="F71">
            <v>0.13816415692458167</v>
          </cell>
          <cell r="G71">
            <v>0.16031377440923059</v>
          </cell>
          <cell r="H71">
            <v>0</v>
          </cell>
          <cell r="I71">
            <v>5.0450000000000002E-2</v>
          </cell>
          <cell r="J71">
            <v>5.3109999999999997E-2</v>
          </cell>
          <cell r="K71">
            <v>0</v>
          </cell>
          <cell r="L71">
            <v>0</v>
          </cell>
          <cell r="M71">
            <v>422.3</v>
          </cell>
        </row>
        <row r="72">
          <cell r="B72" t="str">
            <v>Coking coal</v>
          </cell>
          <cell r="C72">
            <v>105.73777239150463</v>
          </cell>
          <cell r="D72">
            <v>14.751772749359487</v>
          </cell>
          <cell r="E72">
            <v>120.48954514086412</v>
          </cell>
          <cell r="F72">
            <v>0.12243197309868847</v>
          </cell>
          <cell r="G72">
            <v>0.13951280054150922</v>
          </cell>
          <cell r="H72">
            <v>0</v>
          </cell>
          <cell r="I72">
            <v>5.0450000000000002E-2</v>
          </cell>
          <cell r="J72">
            <v>5.3109999999999997E-2</v>
          </cell>
          <cell r="K72">
            <v>0</v>
          </cell>
          <cell r="L72">
            <v>0</v>
          </cell>
          <cell r="M72">
            <v>446.1</v>
          </cell>
        </row>
        <row r="73">
          <cell r="B73" t="str">
            <v>Diesel (100% mineral diesel)</v>
          </cell>
          <cell r="C73">
            <v>73.72299070991258</v>
          </cell>
          <cell r="D73">
            <v>15.348194444444443</v>
          </cell>
          <cell r="E73">
            <v>89.071185154357025</v>
          </cell>
          <cell r="F73">
            <v>0.17231380067354665</v>
          </cell>
          <cell r="G73">
            <v>0.20818735507946193</v>
          </cell>
          <cell r="H73">
            <v>0</v>
          </cell>
          <cell r="I73">
            <v>5.194E-2</v>
          </cell>
          <cell r="J73">
            <v>5.525E-2</v>
          </cell>
          <cell r="K73">
            <v>0.55266000000000004</v>
          </cell>
          <cell r="L73">
            <v>0</v>
          </cell>
          <cell r="M73">
            <v>658.8</v>
          </cell>
        </row>
        <row r="74">
          <cell r="B74" t="str">
            <v>Diesel (average biofuel blend)</v>
          </cell>
          <cell r="C74">
            <v>72.07142817465315</v>
          </cell>
          <cell r="D74">
            <v>15.425087681351055</v>
          </cell>
          <cell r="E74">
            <v>87.496515856004208</v>
          </cell>
          <cell r="F74">
            <v>0.17629373616129596</v>
          </cell>
          <cell r="G74">
            <v>0.21402500369454194</v>
          </cell>
          <cell r="H74">
            <v>0</v>
          </cell>
          <cell r="I74">
            <v>5.2232339396233694E-2</v>
          </cell>
          <cell r="J74">
            <v>5.552689406081792E-2</v>
          </cell>
          <cell r="K74">
            <v>0.55433612199780491</v>
          </cell>
          <cell r="L74">
            <v>0</v>
          </cell>
          <cell r="M74">
            <v>659.82618910170527</v>
          </cell>
        </row>
        <row r="75">
          <cell r="B75" t="str">
            <v>Fuel Oil</v>
          </cell>
          <cell r="C75">
            <v>78.86181053481927</v>
          </cell>
          <cell r="D75">
            <v>14.552847222222223</v>
          </cell>
          <cell r="E75">
            <v>93.414657757041496</v>
          </cell>
          <cell r="F75">
            <v>0.15578762018346359</v>
          </cell>
          <cell r="G75">
            <v>0.18453605266641465</v>
          </cell>
          <cell r="H75">
            <v>0</v>
          </cell>
          <cell r="I75">
            <v>4.9250000000000002E-2</v>
          </cell>
          <cell r="J75">
            <v>5.2389999999999999E-2</v>
          </cell>
          <cell r="K75">
            <v>0.58484000000000003</v>
          </cell>
          <cell r="L75">
            <v>0</v>
          </cell>
          <cell r="M75">
            <v>593</v>
          </cell>
        </row>
        <row r="76">
          <cell r="B76" t="str">
            <v>Gas Oil</v>
          </cell>
          <cell r="C76">
            <v>74.937503780757993</v>
          </cell>
          <cell r="D76">
            <v>15.348194444444443</v>
          </cell>
          <cell r="E76">
            <v>90.285698225202438</v>
          </cell>
          <cell r="F76">
            <v>0.16999585478268067</v>
          </cell>
          <cell r="G76">
            <v>0.20481325998458813</v>
          </cell>
          <cell r="H76">
            <v>0</v>
          </cell>
          <cell r="I76">
            <v>5.194E-2</v>
          </cell>
          <cell r="J76">
            <v>5.525E-2</v>
          </cell>
          <cell r="K76">
            <v>0.55747000000000002</v>
          </cell>
          <cell r="L76">
            <v>0</v>
          </cell>
          <cell r="M76">
            <v>653.4</v>
          </cell>
        </row>
        <row r="77">
          <cell r="B77" t="str">
            <v>LNG</v>
          </cell>
          <cell r="C77">
            <v>56.680640242882788</v>
          </cell>
          <cell r="D77">
            <v>21.050055555555559</v>
          </cell>
          <cell r="E77">
            <v>77.730695798438347</v>
          </cell>
          <cell r="F77">
            <v>0.27080750196987774</v>
          </cell>
          <cell r="G77">
            <v>0.37137998909951886</v>
          </cell>
          <cell r="H77">
            <v>0</v>
          </cell>
          <cell r="I77">
            <v>6.8199999999999997E-2</v>
          </cell>
          <cell r="J77">
            <v>7.578E-2</v>
          </cell>
          <cell r="K77">
            <v>0.45551000000000003</v>
          </cell>
          <cell r="L77">
            <v>0</v>
          </cell>
          <cell r="M77">
            <v>1006.7</v>
          </cell>
        </row>
        <row r="78">
          <cell r="B78" t="str">
            <v>LPG</v>
          </cell>
          <cell r="C78">
            <v>63.886319536526265</v>
          </cell>
          <cell r="D78">
            <v>8.0442777777777774</v>
          </cell>
          <cell r="E78">
            <v>71.930597314304038</v>
          </cell>
          <cell r="F78">
            <v>0.11183387985265766</v>
          </cell>
          <cell r="G78">
            <v>0.12591549859400736</v>
          </cell>
          <cell r="H78">
            <v>0</v>
          </cell>
          <cell r="I78">
            <v>2.6970000000000001E-2</v>
          </cell>
          <cell r="J78">
            <v>2.896E-2</v>
          </cell>
          <cell r="K78">
            <v>0.18915999999999999</v>
          </cell>
          <cell r="L78">
            <v>0</v>
          </cell>
          <cell r="M78">
            <v>369.7</v>
          </cell>
        </row>
        <row r="79">
          <cell r="B79" t="str">
            <v>Lubricants</v>
          </cell>
          <cell r="C79">
            <v>77.818769824261281</v>
          </cell>
          <cell r="D79">
            <v>9.5280943803852178</v>
          </cell>
          <cell r="E79">
            <v>87.346864204646494</v>
          </cell>
          <cell r="F79">
            <v>0.10908341664174319</v>
          </cell>
          <cell r="G79">
            <v>0.12243953999661759</v>
          </cell>
          <cell r="H79">
            <v>0</v>
          </cell>
          <cell r="I79">
            <v>3.2239999999999998E-2</v>
          </cell>
          <cell r="J79">
            <v>3.4299999999999997E-2</v>
          </cell>
          <cell r="K79">
            <v>0.33968999999999999</v>
          </cell>
          <cell r="L79">
            <v>0</v>
          </cell>
          <cell r="M79">
            <v>388.3</v>
          </cell>
        </row>
        <row r="80">
          <cell r="B80" t="str">
            <v>Marine fuel oil</v>
          </cell>
          <cell r="C80">
            <v>79.092765625687164</v>
          </cell>
          <cell r="D80">
            <v>14.552847222222223</v>
          </cell>
          <cell r="E80">
            <v>93.645612847909391</v>
          </cell>
          <cell r="F80">
            <v>0.15540340630647184</v>
          </cell>
          <cell r="G80">
            <v>0.18399719755779859</v>
          </cell>
          <cell r="H80">
            <v>0</v>
          </cell>
          <cell r="I80">
            <v>4.9250000000000002E-2</v>
          </cell>
          <cell r="J80">
            <v>5.2389999999999999E-2</v>
          </cell>
          <cell r="K80">
            <v>0.58484000000000003</v>
          </cell>
          <cell r="L80">
            <v>0</v>
          </cell>
          <cell r="M80">
            <v>593</v>
          </cell>
        </row>
        <row r="81">
          <cell r="B81" t="str">
            <v>Marine gas oil</v>
          </cell>
          <cell r="C81">
            <v>74.937503780757993</v>
          </cell>
          <cell r="D81">
            <v>15.348194444444443</v>
          </cell>
          <cell r="E81">
            <v>90.285698225202438</v>
          </cell>
          <cell r="F81">
            <v>0.16999585478268067</v>
          </cell>
          <cell r="G81">
            <v>0.20481325998458813</v>
          </cell>
          <cell r="H81">
            <v>0</v>
          </cell>
          <cell r="I81">
            <v>5.194E-2</v>
          </cell>
          <cell r="J81">
            <v>5.525E-2</v>
          </cell>
          <cell r="K81">
            <v>0.55747000000000002</v>
          </cell>
          <cell r="L81">
            <v>0</v>
          </cell>
          <cell r="M81">
            <v>653.4</v>
          </cell>
        </row>
        <row r="82">
          <cell r="B82" t="str">
            <v>Naphtha</v>
          </cell>
          <cell r="C82">
            <v>69.070793389959675</v>
          </cell>
          <cell r="D82">
            <v>14.100000000000001</v>
          </cell>
          <cell r="E82">
            <v>83.17079338995967</v>
          </cell>
          <cell r="F82">
            <v>0.16953066605833467</v>
          </cell>
          <cell r="G82">
            <v>0.20413838191193584</v>
          </cell>
          <cell r="H82">
            <v>0</v>
          </cell>
          <cell r="I82">
            <v>4.8219999999999999E-2</v>
          </cell>
          <cell r="J82">
            <v>5.076E-2</v>
          </cell>
          <cell r="K82">
            <v>0.43752999999999997</v>
          </cell>
          <cell r="L82">
            <v>0</v>
          </cell>
          <cell r="M82">
            <v>639.20000000000005</v>
          </cell>
        </row>
        <row r="83">
          <cell r="B83" t="str">
            <v>Natural gas</v>
          </cell>
          <cell r="C83">
            <v>56.680640242882788</v>
          </cell>
          <cell r="D83">
            <v>7.712024949183597</v>
          </cell>
          <cell r="E83">
            <v>64.392665192066389</v>
          </cell>
          <cell r="F83">
            <v>0.11976558084963022</v>
          </cell>
          <cell r="G83">
            <v>0.13606100630015328</v>
          </cell>
          <cell r="H83">
            <v>0</v>
          </cell>
          <cell r="I83">
            <v>2.4989999999999998E-2</v>
          </cell>
          <cell r="J83">
            <v>2.776E-2</v>
          </cell>
          <cell r="K83">
            <v>2.7999999999999998E-4</v>
          </cell>
          <cell r="L83">
            <v>0.27545999999999998</v>
          </cell>
          <cell r="M83">
            <v>368.8</v>
          </cell>
        </row>
        <row r="84">
          <cell r="B84" t="str">
            <v>Other petroleum gas</v>
          </cell>
          <cell r="C84">
            <v>56.85075111073732</v>
          </cell>
          <cell r="D84">
            <v>6.9607798144608752</v>
          </cell>
          <cell r="E84">
            <v>63.811530925198198</v>
          </cell>
          <cell r="F84">
            <v>0.10908341664174319</v>
          </cell>
          <cell r="G84">
            <v>0.12243953999661761</v>
          </cell>
          <cell r="H84">
            <v>0</v>
          </cell>
          <cell r="I84">
            <v>2.3050000000000001E-2</v>
          </cell>
          <cell r="J84">
            <v>2.5059999999999999E-2</v>
          </cell>
          <cell r="K84">
            <v>0.11882</v>
          </cell>
          <cell r="L84">
            <v>0</v>
          </cell>
          <cell r="M84">
            <v>324.39999999999998</v>
          </cell>
        </row>
        <row r="85">
          <cell r="B85" t="str">
            <v>Petrol (100% mineral petrol)</v>
          </cell>
          <cell r="C85">
            <v>69.999051984607235</v>
          </cell>
          <cell r="D85">
            <v>13.7575</v>
          </cell>
          <cell r="E85">
            <v>83.756551984607228</v>
          </cell>
          <cell r="F85">
            <v>0.1642558065490608</v>
          </cell>
          <cell r="G85">
            <v>0.19653837602008195</v>
          </cell>
          <cell r="H85">
            <v>0</v>
          </cell>
          <cell r="I85">
            <v>4.7050000000000002E-2</v>
          </cell>
          <cell r="J85">
            <v>4.9529999999999998E-2</v>
          </cell>
          <cell r="K85">
            <v>0.45040000000000002</v>
          </cell>
          <cell r="L85">
            <v>0</v>
          </cell>
          <cell r="M85">
            <v>616.1</v>
          </cell>
        </row>
        <row r="86">
          <cell r="B86" t="str">
            <v>Petrol (average biofuel blend)</v>
          </cell>
          <cell r="C86">
            <v>67.868909207078843</v>
          </cell>
          <cell r="D86">
            <v>14.321144629641099</v>
          </cell>
          <cell r="E86">
            <v>82.19005383671994</v>
          </cell>
          <cell r="F86">
            <v>0.17424425415381417</v>
          </cell>
          <cell r="G86">
            <v>0.21101185796201627</v>
          </cell>
          <cell r="H86">
            <v>0</v>
          </cell>
          <cell r="I86">
            <v>4.8809205177654531E-2</v>
          </cell>
          <cell r="J86">
            <v>5.1559029373638238E-2</v>
          </cell>
          <cell r="K86">
            <v>0.4613008517261748</v>
          </cell>
          <cell r="L86">
            <v>0</v>
          </cell>
          <cell r="M86">
            <v>628.50885300299967</v>
          </cell>
        </row>
        <row r="87">
          <cell r="B87" t="str">
            <v>Petroleum coke</v>
          </cell>
          <cell r="C87">
            <v>99.061694421697894</v>
          </cell>
          <cell r="D87">
            <v>12.129068296278191</v>
          </cell>
          <cell r="E87">
            <v>111.19076271797609</v>
          </cell>
          <cell r="F87">
            <v>0.1090834166417432</v>
          </cell>
          <cell r="G87">
            <v>0.12243953999661762</v>
          </cell>
          <cell r="H87">
            <v>0</v>
          </cell>
          <cell r="I87">
            <v>4.1480000000000003E-2</v>
          </cell>
          <cell r="J87">
            <v>4.3659999999999997E-2</v>
          </cell>
          <cell r="K87">
            <v>0</v>
          </cell>
          <cell r="L87">
            <v>0</v>
          </cell>
          <cell r="M87">
            <v>412</v>
          </cell>
        </row>
        <row r="88">
          <cell r="B88" t="str">
            <v>Processed fuel oils - distillate oil</v>
          </cell>
          <cell r="C88">
            <v>74.937503780757993</v>
          </cell>
          <cell r="D88">
            <v>9.175313491410801</v>
          </cell>
          <cell r="E88">
            <v>84.112817272168797</v>
          </cell>
          <cell r="F88">
            <v>0.10908341664174317</v>
          </cell>
          <cell r="G88">
            <v>0.12243953999661761</v>
          </cell>
          <cell r="H88">
            <v>0</v>
          </cell>
          <cell r="I88">
            <v>3.1050000000000001E-2</v>
          </cell>
          <cell r="J88">
            <v>3.3029999999999997E-2</v>
          </cell>
          <cell r="K88">
            <v>0.33326</v>
          </cell>
          <cell r="L88">
            <v>0</v>
          </cell>
          <cell r="M88">
            <v>390.6</v>
          </cell>
        </row>
        <row r="89">
          <cell r="B89" t="str">
            <v>Processed fuel oils - residual oil</v>
          </cell>
          <cell r="C89">
            <v>78.86181053481927</v>
          </cell>
          <cell r="D89">
            <v>9.6558038051836839</v>
          </cell>
          <cell r="E89">
            <v>88.51761434000295</v>
          </cell>
          <cell r="F89">
            <v>0.10908341664174319</v>
          </cell>
          <cell r="G89">
            <v>0.12243953999661761</v>
          </cell>
          <cell r="H89">
            <v>0</v>
          </cell>
          <cell r="I89">
            <v>3.2680000000000001E-2</v>
          </cell>
          <cell r="J89">
            <v>3.4759999999999999E-2</v>
          </cell>
          <cell r="K89">
            <v>0.38804</v>
          </cell>
          <cell r="L89">
            <v>0</v>
          </cell>
          <cell r="M89">
            <v>393.5</v>
          </cell>
        </row>
        <row r="90">
          <cell r="B90" t="str">
            <v>Refinery miscellaneous</v>
          </cell>
          <cell r="C90">
            <v>71.719641401735601</v>
          </cell>
          <cell r="D90">
            <v>8.7813199019508783</v>
          </cell>
          <cell r="E90">
            <v>80.500961303686481</v>
          </cell>
          <cell r="F90">
            <v>0.10908341664174319</v>
          </cell>
          <cell r="G90">
            <v>0.12243953999661761</v>
          </cell>
          <cell r="H90">
            <v>0</v>
          </cell>
          <cell r="I90">
            <v>2.9960000000000001E-2</v>
          </cell>
          <cell r="J90">
            <v>3.1609999999999999E-2</v>
          </cell>
          <cell r="K90">
            <v>0</v>
          </cell>
          <cell r="L90">
            <v>0</v>
          </cell>
          <cell r="M90">
            <v>359.2</v>
          </cell>
        </row>
        <row r="91">
          <cell r="B91" t="str">
            <v>Waste oils</v>
          </cell>
          <cell r="C91">
            <v>77.818769824261281</v>
          </cell>
          <cell r="D91">
            <v>9.5280943803852178</v>
          </cell>
          <cell r="E91">
            <v>87.346864204646494</v>
          </cell>
          <cell r="F91">
            <v>0.10908341664174319</v>
          </cell>
          <cell r="G91">
            <v>0.12243953999661759</v>
          </cell>
          <cell r="H91">
            <v>0</v>
          </cell>
          <cell r="I91">
            <v>3.2239999999999998E-2</v>
          </cell>
          <cell r="J91">
            <v>3.4299999999999997E-2</v>
          </cell>
          <cell r="K91">
            <v>0.38290999999999997</v>
          </cell>
          <cell r="L91">
            <v>0</v>
          </cell>
          <cell r="M91">
            <v>388.3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2 social data tables"/>
      <sheetName val="FY21 social data tables"/>
      <sheetName val="FY22"/>
      <sheetName val="FY21"/>
      <sheetName val="FY20"/>
      <sheetName val="FY19"/>
      <sheetName val="FY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D12">
            <v>3</v>
          </cell>
        </row>
        <row r="55">
          <cell r="C55">
            <v>0</v>
          </cell>
          <cell r="E55">
            <v>4</v>
          </cell>
          <cell r="F55">
            <v>1</v>
          </cell>
          <cell r="H55">
            <v>1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r. Eibhlin Fletcher" id="{FE9B508F-1F20-4440-BB42-A4C2C183E330}" userId="S::efletcher@growthpoint.com.au::49ba2ad0-fdc2-4d9f-aa8c-08decb4f45a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14C2E2-E118-4E44-9944-CADCA7F4C2B8}" name="Table2" displayName="Table2" ref="B4:I21" totalsRowShown="0" headerRowDxfId="30" dataDxfId="29" tableBorderDxfId="28">
  <autoFilter ref="B4:I21" xr:uid="{4AE2DD50-6176-4DF8-874D-35AC2410D208}"/>
  <tableColumns count="8">
    <tableColumn id="1" xr3:uid="{888AB304-2E60-40F8-9A7B-33FF1A884ADF}" name="Boundary" dataDxfId="27"/>
    <tableColumn id="3" xr3:uid="{E9AE1927-53EB-4B2B-891E-15DA275CC181}" name="Source/Scope 3 Category" dataDxfId="26"/>
    <tableColumn id="4" xr3:uid="{1EA3DB1C-12C9-4444-A813-A10A6E9B53BB}" name="Metric" dataDxfId="25" dataCellStyle="Normal 2"/>
    <tableColumn id="10" xr3:uid="{B8A7620E-2E6A-4C4C-BBC7-BB7A087152D7}" name="FY24" dataDxfId="24" dataCellStyle="Normal 2"/>
    <tableColumn id="7" xr3:uid="{7BBA5D08-B857-4C4C-B7EA-BEF2E0F8641D}" name="FY23" dataDxfId="23" dataCellStyle="Comma"/>
    <tableColumn id="6" xr3:uid="{5767D02B-354C-4EAA-BCD2-DE906760FF13}" name="FY22" dataDxfId="22" dataCellStyle="Comma"/>
    <tableColumn id="5" xr3:uid="{1B315C28-ED47-490D-BC29-7B8C5F604370}" name="FY21" dataDxfId="21" dataCellStyle="Comma"/>
    <tableColumn id="9" xr3:uid="{1950A73B-ED15-493A-8FB2-AF1A57489292}" name="FY20" dataDxfId="20" dataCellStyle="Normal 2"/>
  </tableColumns>
  <tableStyleInfo name="TableStyleMedium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E02F35-C65E-4840-B9F4-795736DD033B}" name="Table24" displayName="Table24" ref="B4:F15" totalsRowShown="0" headerRowDxfId="19" dataDxfId="18">
  <autoFilter ref="B4:F15" xr:uid="{4AE2DD50-6176-4DF8-874D-35AC2410D208}"/>
  <tableColumns count="5">
    <tableColumn id="1" xr3:uid="{5775C2D7-F09B-433A-989E-57A3EF895DEF}" name="Scope" dataDxfId="17" totalsRowDxfId="16"/>
    <tableColumn id="3" xr3:uid="{087E2EA8-A15D-4CCE-A133-C3880C79D3DA}" name="Source/Scope 3 Category" dataDxfId="15" totalsRowDxfId="14"/>
    <tableColumn id="4" xr3:uid="{4D74ECC5-504D-4893-94D4-B33A107E26A8}" name="Metric" dataDxfId="13" totalsRowDxfId="12" dataCellStyle="Normal 2"/>
    <tableColumn id="2" xr3:uid="{B2C5B1BD-0491-4FB5-891B-9B36D0AC9613}" name="FY24" dataDxfId="11" totalsRowDxfId="10" dataCellStyle="Normal 2"/>
    <tableColumn id="10" xr3:uid="{716EEBDB-488D-48F8-BCF9-4C32D8B738AD}" name="FY231" dataDxfId="9" totalsRowDxfId="8" dataCellStyle="Normal 2"/>
  </tableColumns>
  <tableStyleInfo name="TableStyleMedium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3BE20A-2107-4F5A-A461-54E4C71145B9}" name="Table244" displayName="Table244" ref="B8:D12" totalsRowShown="0" headerRowDxfId="7" dataDxfId="6">
  <autoFilter ref="B8:D12" xr:uid="{4AE2DD50-6176-4DF8-874D-35AC2410D208}"/>
  <tableColumns count="3">
    <tableColumn id="1" xr3:uid="{E43A2EFB-B30C-44B3-8D63-935689D5CAC1}" name="Scope" dataDxfId="5" totalsRowDxfId="4"/>
    <tableColumn id="4" xr3:uid="{99ABDE60-DDAE-45A6-BDE6-FEE3CE155AF7}" name="FY24" dataDxfId="3" totalsRowDxfId="2" dataCellStyle="Normal 2"/>
    <tableColumn id="10" xr3:uid="{AD61E23F-25C0-4828-9D27-6F458B43DE07}" name="FY23" dataDxfId="1" totalsRowDxfId="0" dataCellStyle="Normal 2"/>
  </tableColumns>
  <tableStyleInfo name="TableStyleMedium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2021 GOZ excel colours">
      <a:dk1>
        <a:srgbClr val="000000"/>
      </a:dk1>
      <a:lt1>
        <a:srgbClr val="FFFFFF"/>
      </a:lt1>
      <a:dk2>
        <a:srgbClr val="76839A"/>
      </a:dk2>
      <a:lt2>
        <a:srgbClr val="AFB6C8"/>
      </a:lt2>
      <a:accent1>
        <a:srgbClr val="410F2C"/>
      </a:accent1>
      <a:accent2>
        <a:srgbClr val="D6006B"/>
      </a:accent2>
      <a:accent3>
        <a:srgbClr val="AC0056"/>
      </a:accent3>
      <a:accent4>
        <a:srgbClr val="742267"/>
      </a:accent4>
      <a:accent5>
        <a:srgbClr val="345E9E"/>
      </a:accent5>
      <a:accent6>
        <a:srgbClr val="378EA3"/>
      </a:accent6>
      <a:hlink>
        <a:srgbClr val="5D72EC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1" dT="2024-08-08T06:01:35.10" personId="{FE9B508F-1F20-4440-BB42-A4C2C183E330}" id="{6C60EEB0-35D2-43B9-BA08-929FC8239B46}">
    <text>This number includes Tim Collyer as do all the numbers as of 30 June 2024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1E58-8607-4DB4-8DEE-306D451AA67A}">
  <sheetPr>
    <tabColor theme="2" tint="-0.249977111117893"/>
  </sheetPr>
  <dimension ref="B1:C46"/>
  <sheetViews>
    <sheetView showGridLines="0" view="pageBreakPreview" zoomScaleNormal="100" zoomScaleSheetLayoutView="100" workbookViewId="0">
      <selection activeCell="C47" sqref="C47"/>
    </sheetView>
  </sheetViews>
  <sheetFormatPr defaultColWidth="8.875" defaultRowHeight="14.25"/>
  <cols>
    <col min="1" max="1" width="3.5" customWidth="1"/>
    <col min="2" max="2" width="42.5" customWidth="1"/>
    <col min="3" max="3" width="104.5" customWidth="1"/>
  </cols>
  <sheetData>
    <row r="1" spans="2:3" ht="41.45" customHeight="1">
      <c r="B1" s="63"/>
    </row>
    <row r="2" spans="2:3" ht="23.25">
      <c r="B2" s="66" t="s">
        <v>0</v>
      </c>
    </row>
    <row r="3" spans="2:3">
      <c r="B3" t="s">
        <v>310</v>
      </c>
    </row>
    <row r="4" spans="2:3">
      <c r="B4" s="334" t="s">
        <v>311</v>
      </c>
    </row>
    <row r="5" spans="2:3">
      <c r="B5" s="334" t="s">
        <v>312</v>
      </c>
    </row>
    <row r="7" spans="2:3" ht="18">
      <c r="B7" s="64" t="s">
        <v>1</v>
      </c>
    </row>
    <row r="8" spans="2:3">
      <c r="B8" s="27" t="s">
        <v>2</v>
      </c>
    </row>
    <row r="9" spans="2:3">
      <c r="B9" s="27"/>
    </row>
    <row r="10" spans="2:3" ht="15">
      <c r="B10" s="67" t="s">
        <v>3</v>
      </c>
      <c r="C10" s="67" t="s">
        <v>4</v>
      </c>
    </row>
    <row r="11" spans="2:3" ht="15">
      <c r="B11" s="28" t="s">
        <v>5</v>
      </c>
      <c r="C11" s="52" t="s">
        <v>6</v>
      </c>
    </row>
    <row r="12" spans="2:3" ht="15">
      <c r="C12" s="53" t="s">
        <v>7</v>
      </c>
    </row>
    <row r="13" spans="2:3" ht="17.25">
      <c r="C13" s="53" t="s">
        <v>8</v>
      </c>
    </row>
    <row r="14" spans="2:3" ht="29.25">
      <c r="C14" s="53" t="s">
        <v>9</v>
      </c>
    </row>
    <row r="15" spans="2:3" ht="15">
      <c r="C15" s="53" t="s">
        <v>10</v>
      </c>
    </row>
    <row r="16" spans="2:3" ht="15">
      <c r="C16" s="53" t="s">
        <v>11</v>
      </c>
    </row>
    <row r="17" spans="2:3" ht="30.75">
      <c r="B17" s="54" t="s">
        <v>12</v>
      </c>
      <c r="C17" s="52" t="s">
        <v>13</v>
      </c>
    </row>
    <row r="18" spans="2:3" ht="15">
      <c r="B18" s="54" t="s">
        <v>14</v>
      </c>
      <c r="C18" s="27" t="s">
        <v>313</v>
      </c>
    </row>
    <row r="19" spans="2:3" ht="15">
      <c r="B19" s="58" t="s">
        <v>15</v>
      </c>
      <c r="C19" s="59" t="s">
        <v>16</v>
      </c>
    </row>
    <row r="20" spans="2:3" ht="15">
      <c r="B20" s="54" t="s">
        <v>17</v>
      </c>
      <c r="C20" s="27" t="s">
        <v>18</v>
      </c>
    </row>
    <row r="21" spans="2:3" ht="29.25">
      <c r="B21" s="54"/>
      <c r="C21" s="55" t="s">
        <v>19</v>
      </c>
    </row>
    <row r="22" spans="2:3" ht="15">
      <c r="B22" s="54"/>
      <c r="C22" s="53" t="s">
        <v>20</v>
      </c>
    </row>
    <row r="23" spans="2:3" ht="15">
      <c r="B23" s="54"/>
      <c r="C23" s="53" t="s">
        <v>21</v>
      </c>
    </row>
    <row r="24" spans="2:3" ht="28.5">
      <c r="B24" s="54"/>
      <c r="C24" s="52" t="s">
        <v>22</v>
      </c>
    </row>
    <row r="25" spans="2:3" ht="15">
      <c r="B25" s="54" t="s">
        <v>23</v>
      </c>
      <c r="C25" s="27" t="s">
        <v>24</v>
      </c>
    </row>
    <row r="26" spans="2:3" ht="15">
      <c r="B26" s="54"/>
      <c r="C26" s="53" t="s">
        <v>25</v>
      </c>
    </row>
    <row r="27" spans="2:3" ht="15">
      <c r="B27" s="54"/>
      <c r="C27" s="53" t="s">
        <v>26</v>
      </c>
    </row>
    <row r="28" spans="2:3" ht="15">
      <c r="B28" s="54" t="s">
        <v>27</v>
      </c>
      <c r="C28" s="57" t="s">
        <v>28</v>
      </c>
    </row>
    <row r="29" spans="2:3" ht="29.25">
      <c r="B29" s="54" t="s">
        <v>29</v>
      </c>
      <c r="C29" s="57" t="s">
        <v>30</v>
      </c>
    </row>
    <row r="30" spans="2:3" ht="15">
      <c r="B30" s="54" t="s">
        <v>31</v>
      </c>
      <c r="C30" s="53" t="s">
        <v>32</v>
      </c>
    </row>
    <row r="31" spans="2:3" ht="15">
      <c r="B31" s="54" t="s">
        <v>33</v>
      </c>
      <c r="C31" s="27" t="s">
        <v>34</v>
      </c>
    </row>
    <row r="32" spans="2:3" ht="15">
      <c r="B32" s="54"/>
      <c r="C32" s="56" t="s">
        <v>35</v>
      </c>
    </row>
    <row r="33" spans="2:3" ht="29.25">
      <c r="B33" s="54"/>
      <c r="C33" s="57" t="s">
        <v>36</v>
      </c>
    </row>
    <row r="34" spans="2:3" ht="15">
      <c r="B34" s="54"/>
      <c r="C34" s="57" t="s">
        <v>37</v>
      </c>
    </row>
    <row r="35" spans="2:3" ht="15">
      <c r="B35" s="54"/>
      <c r="C35" s="56" t="s">
        <v>38</v>
      </c>
    </row>
    <row r="36" spans="2:3" ht="29.25">
      <c r="B36" s="54"/>
      <c r="C36" s="57" t="s">
        <v>39</v>
      </c>
    </row>
    <row r="37" spans="2:3" ht="15">
      <c r="B37" s="58"/>
      <c r="C37" s="60" t="s">
        <v>40</v>
      </c>
    </row>
    <row r="38" spans="2:3" ht="15">
      <c r="B38" s="54" t="s">
        <v>41</v>
      </c>
      <c r="C38" s="52" t="s">
        <v>42</v>
      </c>
    </row>
    <row r="39" spans="2:3" ht="15">
      <c r="B39" s="26"/>
      <c r="C39" s="52" t="s">
        <v>43</v>
      </c>
    </row>
    <row r="40" spans="2:3" ht="15">
      <c r="B40" s="26"/>
      <c r="C40" s="52" t="s">
        <v>44</v>
      </c>
    </row>
    <row r="41" spans="2:3" ht="27.75" customHeight="1">
      <c r="B41" s="58" t="s">
        <v>45</v>
      </c>
      <c r="C41" s="59" t="s">
        <v>46</v>
      </c>
    </row>
    <row r="42" spans="2:3" ht="15">
      <c r="B42" s="54" t="s">
        <v>47</v>
      </c>
      <c r="C42" s="53" t="s">
        <v>48</v>
      </c>
    </row>
    <row r="43" spans="2:3" ht="28.5">
      <c r="B43" s="54" t="s">
        <v>49</v>
      </c>
      <c r="C43" s="53" t="s">
        <v>50</v>
      </c>
    </row>
    <row r="44" spans="2:3" ht="15">
      <c r="B44" s="58" t="s">
        <v>51</v>
      </c>
      <c r="C44" s="59" t="s">
        <v>52</v>
      </c>
    </row>
    <row r="45" spans="2:3" ht="28.5">
      <c r="B45" s="54" t="s">
        <v>53</v>
      </c>
      <c r="C45" s="53" t="s">
        <v>54</v>
      </c>
    </row>
    <row r="46" spans="2:3" ht="28.5">
      <c r="B46" s="58" t="s">
        <v>55</v>
      </c>
      <c r="C46" s="59" t="s">
        <v>314</v>
      </c>
    </row>
  </sheetData>
  <pageMargins left="0.7" right="0.7" top="0.75" bottom="0.75" header="0.3" footer="0.3"/>
  <pageSetup paperSize="9" scale="47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449D-75AD-4D21-B448-E1E4A73F4362}">
  <sheetPr>
    <tabColor theme="7"/>
  </sheetPr>
  <dimension ref="B1:L77"/>
  <sheetViews>
    <sheetView showGridLines="0" view="pageBreakPreview" zoomScaleNormal="100" zoomScaleSheetLayoutView="100" workbookViewId="0">
      <selection activeCell="E28" sqref="E28:I73"/>
    </sheetView>
  </sheetViews>
  <sheetFormatPr defaultColWidth="9.125" defaultRowHeight="14.25"/>
  <cols>
    <col min="1" max="1" width="3.125" style="3" customWidth="1"/>
    <col min="2" max="2" width="23.5" style="3" customWidth="1"/>
    <col min="3" max="3" width="49.5" style="3" customWidth="1"/>
    <col min="4" max="4" width="10.625" style="4" customWidth="1"/>
    <col min="5" max="5" width="13.375" style="4" customWidth="1"/>
    <col min="6" max="8" width="12.5" style="4" customWidth="1"/>
    <col min="9" max="9" width="12.125" style="4" customWidth="1"/>
    <col min="10" max="10" width="5.5" customWidth="1"/>
    <col min="11" max="11" width="11.125" style="29" customWidth="1"/>
    <col min="12" max="12" width="10.5" customWidth="1"/>
    <col min="13" max="13" width="26.125" style="3" customWidth="1"/>
    <col min="14" max="14" width="21.625" style="3" customWidth="1"/>
    <col min="15" max="15" width="42.875" style="3" customWidth="1"/>
    <col min="16" max="16384" width="9.125" style="3"/>
  </cols>
  <sheetData>
    <row r="1" spans="2:12" ht="48.6" customHeight="1">
      <c r="B1" s="63"/>
      <c r="J1" s="3"/>
      <c r="L1" s="3"/>
    </row>
    <row r="2" spans="2:12" ht="30" customHeight="1">
      <c r="B2" s="65" t="s">
        <v>318</v>
      </c>
      <c r="J2" s="3"/>
      <c r="L2" s="3"/>
    </row>
    <row r="3" spans="2:12" ht="18">
      <c r="B3" s="70" t="s">
        <v>56</v>
      </c>
      <c r="C3" s="70" t="s">
        <v>57</v>
      </c>
      <c r="G3" s="2"/>
      <c r="H3" s="30"/>
      <c r="J3" s="3"/>
      <c r="L3" s="3"/>
    </row>
    <row r="4" spans="2:12" ht="38.25">
      <c r="B4" s="68" t="s">
        <v>58</v>
      </c>
      <c r="C4" s="68" t="s">
        <v>59</v>
      </c>
      <c r="D4" s="68" t="s">
        <v>60</v>
      </c>
      <c r="E4" s="69" t="s">
        <v>289</v>
      </c>
      <c r="F4" s="69" t="s">
        <v>61</v>
      </c>
      <c r="G4" s="69" t="s">
        <v>62</v>
      </c>
      <c r="H4" s="69" t="s">
        <v>63</v>
      </c>
      <c r="I4" s="69" t="s">
        <v>64</v>
      </c>
      <c r="J4" s="3"/>
      <c r="K4" s="252" t="s">
        <v>294</v>
      </c>
      <c r="L4" s="11"/>
    </row>
    <row r="5" spans="2:12" ht="16.5" customHeight="1">
      <c r="B5" s="226" t="s">
        <v>65</v>
      </c>
      <c r="C5" s="226" t="s">
        <v>66</v>
      </c>
      <c r="D5" s="320" t="s">
        <v>67</v>
      </c>
      <c r="E5" s="297">
        <v>968.31620000000032</v>
      </c>
      <c r="F5" s="297">
        <v>1211.5541000000001</v>
      </c>
      <c r="G5" s="297">
        <v>989.32079999999951</v>
      </c>
      <c r="H5" s="297">
        <v>821.05159999999978</v>
      </c>
      <c r="I5" s="297">
        <v>873.6386</v>
      </c>
      <c r="J5" s="33"/>
      <c r="K5" s="229">
        <v>-0.20076519901174841</v>
      </c>
      <c r="L5" s="11"/>
    </row>
    <row r="6" spans="2:12" ht="16.5" customHeight="1">
      <c r="B6" s="226" t="s">
        <v>65</v>
      </c>
      <c r="C6" s="226" t="s">
        <v>286</v>
      </c>
      <c r="D6" s="320" t="s">
        <v>67</v>
      </c>
      <c r="E6" s="298">
        <v>2.5362999999999998</v>
      </c>
      <c r="F6" s="298">
        <v>13.453599999999998</v>
      </c>
      <c r="G6" s="300">
        <v>16.816600000000001</v>
      </c>
      <c r="H6" s="299">
        <v>0.27100000000000002</v>
      </c>
      <c r="I6" s="300">
        <v>27.050243400000014</v>
      </c>
      <c r="J6" s="232"/>
      <c r="K6" s="233">
        <v>-0.8114779687221263</v>
      </c>
      <c r="L6" s="11"/>
    </row>
    <row r="7" spans="2:12" ht="16.5" customHeight="1">
      <c r="B7" s="226" t="s">
        <v>65</v>
      </c>
      <c r="C7" s="226" t="s">
        <v>288</v>
      </c>
      <c r="D7" s="320" t="s">
        <v>67</v>
      </c>
      <c r="E7" s="298">
        <v>248.37989999999996</v>
      </c>
      <c r="F7" s="298">
        <v>154.57</v>
      </c>
      <c r="G7" s="300">
        <v>165.1</v>
      </c>
      <c r="H7" s="300">
        <v>243.1</v>
      </c>
      <c r="I7" s="300">
        <v>175.82658210000008</v>
      </c>
      <c r="J7" s="232"/>
      <c r="K7" s="233">
        <v>0.60690884388949973</v>
      </c>
      <c r="L7" s="11"/>
    </row>
    <row r="8" spans="2:12" ht="16.5" customHeight="1">
      <c r="B8" s="226" t="s">
        <v>68</v>
      </c>
      <c r="C8" s="226" t="s">
        <v>69</v>
      </c>
      <c r="D8" s="320" t="s">
        <v>67</v>
      </c>
      <c r="E8" s="297">
        <v>8165.7681000000066</v>
      </c>
      <c r="F8" s="297">
        <v>9039.5558000000037</v>
      </c>
      <c r="G8" s="297">
        <v>10730.595300000008</v>
      </c>
      <c r="H8" s="297">
        <v>10675.445999999989</v>
      </c>
      <c r="I8" s="297">
        <v>12651.483100000007</v>
      </c>
      <c r="J8" s="33"/>
      <c r="K8" s="229">
        <v>-9.6662681146345353E-2</v>
      </c>
      <c r="L8" s="11"/>
    </row>
    <row r="9" spans="2:12" ht="16.5" customHeight="1">
      <c r="B9" s="226" t="s">
        <v>70</v>
      </c>
      <c r="C9" s="226" t="s">
        <v>71</v>
      </c>
      <c r="D9" s="320" t="s">
        <v>67</v>
      </c>
      <c r="E9" s="297">
        <v>2195.9762444796115</v>
      </c>
      <c r="F9" s="297">
        <v>6752.1730379425608</v>
      </c>
      <c r="G9" s="297">
        <v>8039.6634071116769</v>
      </c>
      <c r="H9" s="297">
        <v>9159.3433767689748</v>
      </c>
      <c r="I9" s="301" t="s">
        <v>72</v>
      </c>
      <c r="J9" s="33"/>
      <c r="K9" s="229">
        <v>-0.67477488622703563</v>
      </c>
      <c r="L9" s="11"/>
    </row>
    <row r="10" spans="2:12" ht="16.5" customHeight="1">
      <c r="B10" s="234" t="s">
        <v>73</v>
      </c>
      <c r="C10" s="235" t="s">
        <v>74</v>
      </c>
      <c r="D10" s="320" t="s">
        <v>67</v>
      </c>
      <c r="E10" s="300">
        <v>1158.1723999999999</v>
      </c>
      <c r="F10" s="300">
        <v>1358.5669000000007</v>
      </c>
      <c r="G10" s="300">
        <v>1440.5260999999985</v>
      </c>
      <c r="H10" s="300">
        <v>1493.4949000000022</v>
      </c>
      <c r="I10" s="300">
        <v>1786.9107999999997</v>
      </c>
      <c r="K10" s="233">
        <v>-0.14750432974629418</v>
      </c>
      <c r="L10" s="11"/>
    </row>
    <row r="11" spans="2:12" ht="16.5" customHeight="1">
      <c r="B11" s="234" t="s">
        <v>73</v>
      </c>
      <c r="C11" s="236" t="s">
        <v>75</v>
      </c>
      <c r="D11" s="320" t="s">
        <v>67</v>
      </c>
      <c r="E11" s="297">
        <v>1182.041300000001</v>
      </c>
      <c r="F11" s="297">
        <v>1267.8363999999992</v>
      </c>
      <c r="G11" s="297">
        <v>1227.1486499999999</v>
      </c>
      <c r="H11" s="297">
        <v>1219.9330000000002</v>
      </c>
      <c r="I11" s="297">
        <v>1571.8118000000006</v>
      </c>
      <c r="K11" s="229">
        <v>-6.7670481775092023E-2</v>
      </c>
      <c r="L11" s="11"/>
    </row>
    <row r="12" spans="2:12" ht="16.5" customHeight="1">
      <c r="B12" s="234" t="s">
        <v>73</v>
      </c>
      <c r="C12" s="236" t="s">
        <v>76</v>
      </c>
      <c r="D12" s="320" t="s">
        <v>67</v>
      </c>
      <c r="E12" s="298">
        <v>263.02879999999999</v>
      </c>
      <c r="F12" s="298">
        <v>224.88169999999997</v>
      </c>
      <c r="G12" s="297">
        <v>43.464399999999998</v>
      </c>
      <c r="H12" s="297">
        <v>9.8292999999999999</v>
      </c>
      <c r="I12" s="297">
        <v>39.887199999999993</v>
      </c>
      <c r="K12" s="229">
        <v>0.16963185532660074</v>
      </c>
      <c r="L12" s="11"/>
    </row>
    <row r="13" spans="2:12" ht="16.5" customHeight="1">
      <c r="B13" s="234" t="s">
        <v>73</v>
      </c>
      <c r="C13" s="236" t="s">
        <v>287</v>
      </c>
      <c r="D13" s="320" t="s">
        <v>67</v>
      </c>
      <c r="E13" s="298">
        <v>61.779800000000002</v>
      </c>
      <c r="F13" s="298">
        <v>65.197000000000003</v>
      </c>
      <c r="G13" s="297" t="s">
        <v>72</v>
      </c>
      <c r="H13" s="297" t="s">
        <v>72</v>
      </c>
      <c r="I13" s="297" t="s">
        <v>72</v>
      </c>
      <c r="K13" s="229">
        <v>-5.2413454606807075E-2</v>
      </c>
      <c r="L13" s="11"/>
    </row>
    <row r="14" spans="2:12" ht="16.5" customHeight="1">
      <c r="B14" s="234" t="s">
        <v>73</v>
      </c>
      <c r="C14" s="226" t="s">
        <v>77</v>
      </c>
      <c r="D14" s="320" t="s">
        <v>67</v>
      </c>
      <c r="E14" s="297">
        <v>52071.389118181803</v>
      </c>
      <c r="F14" s="297">
        <v>56056.83353333328</v>
      </c>
      <c r="G14" s="297">
        <v>60652.091250000012</v>
      </c>
      <c r="H14" s="297">
        <v>53857.548199999997</v>
      </c>
      <c r="I14" s="297">
        <v>38092.122899999973</v>
      </c>
      <c r="K14" s="229">
        <v>-7.1096495537544005E-2</v>
      </c>
      <c r="L14" s="11"/>
    </row>
    <row r="15" spans="2:12" ht="16.5" customHeight="1">
      <c r="B15" s="234" t="s">
        <v>73</v>
      </c>
      <c r="C15" s="226" t="s">
        <v>290</v>
      </c>
      <c r="D15" s="320" t="s">
        <v>67</v>
      </c>
      <c r="E15" s="297">
        <v>131.48625113853632</v>
      </c>
      <c r="F15" s="297">
        <v>171.26032496752802</v>
      </c>
      <c r="G15" s="297" t="s">
        <v>72</v>
      </c>
      <c r="H15" s="297" t="s">
        <v>72</v>
      </c>
      <c r="I15" s="297" t="s">
        <v>72</v>
      </c>
      <c r="K15" s="229">
        <v>-0.23224336305874174</v>
      </c>
      <c r="L15" s="11"/>
    </row>
    <row r="16" spans="2:12" ht="16.5" customHeight="1">
      <c r="B16" s="237" t="s">
        <v>78</v>
      </c>
      <c r="C16" s="238"/>
      <c r="D16" s="321" t="s">
        <v>67</v>
      </c>
      <c r="E16" s="302">
        <v>1219.2324000000003</v>
      </c>
      <c r="F16" s="302">
        <v>1379.5777</v>
      </c>
      <c r="G16" s="302">
        <v>1171.2373999999995</v>
      </c>
      <c r="H16" s="302">
        <v>1064.4225999999996</v>
      </c>
      <c r="I16" s="302">
        <v>1076.5154255</v>
      </c>
      <c r="J16" s="239"/>
      <c r="K16" s="240">
        <v>-0.11622781377228678</v>
      </c>
      <c r="L16" s="11"/>
    </row>
    <row r="17" spans="2:12" ht="16.5" customHeight="1">
      <c r="B17" s="237" t="s">
        <v>79</v>
      </c>
      <c r="C17" s="238"/>
      <c r="D17" s="321" t="s">
        <v>67</v>
      </c>
      <c r="E17" s="302">
        <v>8165.7681000000066</v>
      </c>
      <c r="F17" s="302">
        <v>9039.5558000000037</v>
      </c>
      <c r="G17" s="302">
        <v>10730.595300000008</v>
      </c>
      <c r="H17" s="302">
        <v>10675.445999999989</v>
      </c>
      <c r="I17" s="302">
        <v>12651.483100000007</v>
      </c>
      <c r="J17" s="33"/>
      <c r="K17" s="240">
        <v>-9.6662681146345353E-2</v>
      </c>
      <c r="L17" s="11"/>
    </row>
    <row r="18" spans="2:12" ht="16.5" customHeight="1">
      <c r="B18" s="237" t="s">
        <v>80</v>
      </c>
      <c r="C18" s="238"/>
      <c r="D18" s="321" t="s">
        <v>67</v>
      </c>
      <c r="E18" s="302">
        <v>2195.9762444796115</v>
      </c>
      <c r="F18" s="302">
        <v>6752.1730379425608</v>
      </c>
      <c r="G18" s="302">
        <v>8039.6634071116769</v>
      </c>
      <c r="H18" s="302">
        <v>9159.3433767689748</v>
      </c>
      <c r="I18" s="302" t="s">
        <v>72</v>
      </c>
      <c r="J18" s="33"/>
      <c r="K18" s="240">
        <v>-0.67477488622703563</v>
      </c>
      <c r="L18" s="11"/>
    </row>
    <row r="19" spans="2:12" ht="16.5" customHeight="1">
      <c r="B19" s="241" t="s">
        <v>81</v>
      </c>
      <c r="C19" s="241"/>
      <c r="D19" s="321" t="s">
        <v>67</v>
      </c>
      <c r="E19" s="302">
        <v>54867.897669320337</v>
      </c>
      <c r="F19" s="302">
        <v>59144.575858300806</v>
      </c>
      <c r="G19" s="302">
        <v>63363.230400000015</v>
      </c>
      <c r="H19" s="302">
        <v>56580.805399999997</v>
      </c>
      <c r="I19" s="302">
        <v>41490.732699999971</v>
      </c>
      <c r="J19" s="33"/>
      <c r="K19" s="240">
        <v>-7.2308882546162481E-2</v>
      </c>
      <c r="L19" s="11"/>
    </row>
    <row r="20" spans="2:12" ht="16.5" customHeight="1">
      <c r="B20" s="242" t="s">
        <v>82</v>
      </c>
      <c r="C20" s="243"/>
      <c r="D20" s="322" t="s">
        <v>67</v>
      </c>
      <c r="E20" s="245">
        <v>64252.898169320346</v>
      </c>
      <c r="F20" s="245">
        <v>69563.70935830081</v>
      </c>
      <c r="G20" s="245">
        <v>75265.063100000028</v>
      </c>
      <c r="H20" s="245">
        <v>68320.673999999985</v>
      </c>
      <c r="I20" s="245">
        <v>55218.731225499978</v>
      </c>
      <c r="J20" s="33"/>
      <c r="K20" s="244">
        <v>-7.6344565837139944E-2</v>
      </c>
      <c r="L20" s="11"/>
    </row>
    <row r="21" spans="2:12" ht="16.5" customHeight="1">
      <c r="B21" s="242" t="s">
        <v>83</v>
      </c>
      <c r="C21" s="243"/>
      <c r="D21" s="322" t="s">
        <v>67</v>
      </c>
      <c r="E21" s="245">
        <v>58283.106313799952</v>
      </c>
      <c r="F21" s="245">
        <v>67276.326596243365</v>
      </c>
      <c r="G21" s="245">
        <v>72574.131207111699</v>
      </c>
      <c r="H21" s="245">
        <v>66804.571376768974</v>
      </c>
      <c r="I21" s="245" t="s">
        <v>72</v>
      </c>
      <c r="J21" s="33"/>
      <c r="K21" s="246">
        <v>-0.1336758520781898</v>
      </c>
      <c r="L21" s="11"/>
    </row>
    <row r="22" spans="2:12">
      <c r="B22" s="232" t="s">
        <v>84</v>
      </c>
      <c r="E22" s="2"/>
      <c r="F22" s="2"/>
    </row>
    <row r="23" spans="2:12">
      <c r="B23" s="232" t="s">
        <v>315</v>
      </c>
      <c r="E23" s="2"/>
      <c r="F23" s="2"/>
    </row>
    <row r="24" spans="2:12">
      <c r="B24" s="232" t="s">
        <v>291</v>
      </c>
      <c r="E24" s="2"/>
      <c r="F24" s="2"/>
    </row>
    <row r="25" spans="2:12">
      <c r="E25" s="2"/>
      <c r="F25" s="2"/>
      <c r="G25" s="2"/>
      <c r="H25" s="2"/>
      <c r="I25" s="2"/>
      <c r="J25" s="33"/>
      <c r="L25" s="33"/>
    </row>
    <row r="26" spans="2:12" ht="18">
      <c r="B26" s="70" t="s">
        <v>56</v>
      </c>
      <c r="C26" s="70" t="s">
        <v>85</v>
      </c>
      <c r="E26" s="2"/>
      <c r="F26" s="31"/>
      <c r="G26" s="32"/>
      <c r="H26" s="2"/>
      <c r="I26" s="30"/>
    </row>
    <row r="27" spans="2:12" ht="38.25">
      <c r="B27" s="68" t="s">
        <v>58</v>
      </c>
      <c r="C27" s="68" t="s">
        <v>86</v>
      </c>
      <c r="D27" s="68" t="s">
        <v>60</v>
      </c>
      <c r="E27" s="69" t="s">
        <v>289</v>
      </c>
      <c r="F27" s="69" t="s">
        <v>61</v>
      </c>
      <c r="G27" s="69" t="s">
        <v>62</v>
      </c>
      <c r="H27" s="69" t="s">
        <v>63</v>
      </c>
      <c r="I27" s="69" t="s">
        <v>64</v>
      </c>
      <c r="J27" s="3"/>
      <c r="K27" s="252" t="s">
        <v>294</v>
      </c>
      <c r="L27" s="11"/>
    </row>
    <row r="28" spans="2:12" ht="16.5">
      <c r="B28" s="35"/>
      <c r="C28" s="226" t="s">
        <v>292</v>
      </c>
      <c r="D28" s="320" t="s">
        <v>87</v>
      </c>
      <c r="E28" s="298">
        <v>286919.10000000003</v>
      </c>
      <c r="F28" s="298">
        <v>294462.87499999994</v>
      </c>
      <c r="G28" s="298">
        <v>273842.96666666667</v>
      </c>
      <c r="H28" s="298">
        <v>261897.3</v>
      </c>
      <c r="I28" s="303">
        <v>272067.09999999998</v>
      </c>
      <c r="J28" s="247"/>
      <c r="K28" s="233">
        <v>-2.5618764334892501E-2</v>
      </c>
    </row>
    <row r="29" spans="2:12" ht="15" thickBot="1">
      <c r="B29" s="36"/>
      <c r="C29" s="248" t="s">
        <v>88</v>
      </c>
      <c r="D29" s="323" t="s">
        <v>89</v>
      </c>
      <c r="E29" s="249">
        <v>22</v>
      </c>
      <c r="F29" s="249">
        <v>22</v>
      </c>
      <c r="G29" s="249">
        <v>22</v>
      </c>
      <c r="H29" s="249">
        <v>19</v>
      </c>
      <c r="I29" s="250">
        <v>21</v>
      </c>
      <c r="J29" s="247"/>
      <c r="K29" s="251">
        <v>0</v>
      </c>
      <c r="L29" s="1"/>
    </row>
    <row r="30" spans="2:12" ht="15">
      <c r="B30" s="90"/>
      <c r="C30" s="87" t="s">
        <v>90</v>
      </c>
      <c r="D30" s="324"/>
      <c r="E30" s="304"/>
      <c r="F30" s="305"/>
      <c r="G30" s="306"/>
      <c r="H30" s="306"/>
      <c r="I30" s="307"/>
      <c r="K30" s="91"/>
      <c r="L30" s="1"/>
    </row>
    <row r="31" spans="2:12" ht="15.75">
      <c r="B31" s="294" t="s">
        <v>91</v>
      </c>
      <c r="D31" s="325"/>
      <c r="E31" s="308"/>
      <c r="F31" s="309"/>
      <c r="G31" s="310"/>
      <c r="H31" s="310"/>
      <c r="I31" s="311"/>
      <c r="K31" s="50"/>
      <c r="L31" s="1"/>
    </row>
    <row r="32" spans="2:12">
      <c r="B32" s="35"/>
      <c r="C32" s="33" t="s">
        <v>66</v>
      </c>
      <c r="D32" s="320" t="s">
        <v>92</v>
      </c>
      <c r="E32" s="297">
        <v>5219.8087777777764</v>
      </c>
      <c r="F32" s="297">
        <v>6531.0041111111123</v>
      </c>
      <c r="G32" s="297">
        <v>5333.0393888888902</v>
      </c>
      <c r="H32" s="297">
        <v>4425.9611388888889</v>
      </c>
      <c r="I32" s="312">
        <v>4709.4346666666706</v>
      </c>
      <c r="K32" s="229">
        <v>-0.20076473862611974</v>
      </c>
      <c r="L32" s="1"/>
    </row>
    <row r="33" spans="2:12">
      <c r="B33" s="36"/>
      <c r="C33" s="254" t="s">
        <v>93</v>
      </c>
      <c r="D33" s="323" t="s">
        <v>92</v>
      </c>
      <c r="E33" s="264">
        <v>10.036</v>
      </c>
      <c r="F33" s="264">
        <v>53.235833333333346</v>
      </c>
      <c r="G33" s="264">
        <v>66.542111111111112</v>
      </c>
      <c r="H33" s="264">
        <v>1</v>
      </c>
      <c r="I33" s="265" t="s">
        <v>72</v>
      </c>
      <c r="K33" s="251">
        <v>-0.81148036253776434</v>
      </c>
      <c r="L33" s="1"/>
    </row>
    <row r="34" spans="2:12">
      <c r="B34" s="35"/>
      <c r="C34" s="33" t="s">
        <v>94</v>
      </c>
      <c r="D34" s="326" t="s">
        <v>92</v>
      </c>
      <c r="E34" s="297">
        <v>5874.5896106000027</v>
      </c>
      <c r="F34" s="297">
        <v>11349.943050400001</v>
      </c>
      <c r="G34" s="297">
        <v>12314.1908358</v>
      </c>
      <c r="H34" s="297">
        <v>12646.732578600015</v>
      </c>
      <c r="I34" s="312">
        <v>14999.4461503</v>
      </c>
      <c r="K34" s="229">
        <v>-0.48241241524176925</v>
      </c>
      <c r="L34" s="1"/>
    </row>
    <row r="35" spans="2:12">
      <c r="B35" s="35"/>
      <c r="C35" s="33" t="s">
        <v>95</v>
      </c>
      <c r="D35" s="326" t="s">
        <v>92</v>
      </c>
      <c r="E35" s="297">
        <v>5600.4970865999994</v>
      </c>
      <c r="F35" s="297">
        <v>798.06042310000021</v>
      </c>
      <c r="G35" s="297">
        <v>758.70529540000007</v>
      </c>
      <c r="H35" s="297">
        <v>204.49645000000001</v>
      </c>
      <c r="I35" s="312">
        <v>13.697915</v>
      </c>
      <c r="K35" s="229">
        <v>6.0176354126738021</v>
      </c>
      <c r="L35" s="1"/>
    </row>
    <row r="36" spans="2:12">
      <c r="B36" s="35"/>
      <c r="C36" s="33" t="s">
        <v>316</v>
      </c>
      <c r="D36" s="326" t="s">
        <v>92</v>
      </c>
      <c r="E36" s="298">
        <v>11475.086697200002</v>
      </c>
      <c r="F36" s="298">
        <v>12148.003473500001</v>
      </c>
      <c r="G36" s="298">
        <v>13072.896131200001</v>
      </c>
      <c r="H36" s="298">
        <v>12851.229028600015</v>
      </c>
      <c r="I36" s="303">
        <v>15013.144065300001</v>
      </c>
      <c r="K36" s="233">
        <v>-5.539319920083316E-2</v>
      </c>
      <c r="L36" s="1"/>
    </row>
    <row r="37" spans="2:12">
      <c r="B37" s="35"/>
      <c r="C37" s="33" t="s">
        <v>96</v>
      </c>
      <c r="D37" s="326" t="s">
        <v>92</v>
      </c>
      <c r="E37" s="297">
        <v>1048.0427536999998</v>
      </c>
      <c r="F37" s="297">
        <v>990.23361030000001</v>
      </c>
      <c r="G37" s="297">
        <v>633.62765760000002</v>
      </c>
      <c r="H37" s="297">
        <v>596.84647779999989</v>
      </c>
      <c r="I37" s="312">
        <v>318.9244223</v>
      </c>
      <c r="K37" s="229">
        <v>5.8379298378375605E-2</v>
      </c>
      <c r="L37" s="1"/>
    </row>
    <row r="38" spans="2:12" ht="15">
      <c r="B38" s="35"/>
      <c r="C38" s="256" t="s">
        <v>98</v>
      </c>
      <c r="D38" s="326" t="s">
        <v>92</v>
      </c>
      <c r="E38" s="297">
        <v>12523.129450900002</v>
      </c>
      <c r="F38" s="297">
        <v>13138.237083800001</v>
      </c>
      <c r="G38" s="297">
        <v>13706.523788800001</v>
      </c>
      <c r="H38" s="297">
        <v>13448.075506400015</v>
      </c>
      <c r="I38" s="312">
        <v>15332.068487600001</v>
      </c>
      <c r="K38" s="229">
        <v>-4.6818125519933911E-2</v>
      </c>
      <c r="L38" s="1"/>
    </row>
    <row r="39" spans="2:12">
      <c r="B39" s="36"/>
      <c r="C39" s="248" t="s">
        <v>317</v>
      </c>
      <c r="D39" s="327" t="s">
        <v>100</v>
      </c>
      <c r="E39" s="257">
        <v>0.53090083164653279</v>
      </c>
      <c r="F39" s="257">
        <v>0.13611369790282152</v>
      </c>
      <c r="G39" s="257">
        <v>0.10158177043676937</v>
      </c>
      <c r="H39" s="257">
        <v>5.9587925976370096E-2</v>
      </c>
      <c r="I39" s="258">
        <v>2.1694550710428435E-2</v>
      </c>
      <c r="K39" s="251">
        <v>2.9004217784573738</v>
      </c>
    </row>
    <row r="40" spans="2:12">
      <c r="B40" s="41"/>
      <c r="C40" s="259" t="s">
        <v>101</v>
      </c>
      <c r="D40" s="328" t="s">
        <v>102</v>
      </c>
      <c r="E40" s="313">
        <v>63910.707223239995</v>
      </c>
      <c r="F40" s="313">
        <v>71000.917301680005</v>
      </c>
      <c r="G40" s="313">
        <v>68781.979039680009</v>
      </c>
      <c r="H40" s="313">
        <v>64350.131923040055</v>
      </c>
      <c r="I40" s="314">
        <v>72149.411355360018</v>
      </c>
      <c r="K40" s="260">
        <v>-9.9860823604771137E-2</v>
      </c>
    </row>
    <row r="41" spans="2:12" ht="15">
      <c r="B41" s="35"/>
      <c r="C41" s="256" t="s">
        <v>103</v>
      </c>
      <c r="D41" s="326"/>
      <c r="E41" s="315"/>
      <c r="F41" s="315"/>
      <c r="G41" s="315"/>
      <c r="H41" s="315"/>
      <c r="I41" s="316"/>
      <c r="K41" s="229"/>
    </row>
    <row r="42" spans="2:12">
      <c r="B42" s="42"/>
      <c r="C42" s="226" t="s">
        <v>15</v>
      </c>
      <c r="D42" s="326" t="s">
        <v>104</v>
      </c>
      <c r="E42" s="261">
        <v>222.74817962010891</v>
      </c>
      <c r="F42" s="261">
        <v>241.12009808258514</v>
      </c>
      <c r="G42" s="261">
        <v>251.17307147568394</v>
      </c>
      <c r="H42" s="261">
        <v>245.70750413631626</v>
      </c>
      <c r="I42" s="262">
        <v>265.18976883040995</v>
      </c>
      <c r="K42" s="229">
        <v>-7.6194056856196749E-2</v>
      </c>
    </row>
    <row r="43" spans="2:12">
      <c r="B43" s="42"/>
      <c r="C43" s="33" t="s">
        <v>105</v>
      </c>
      <c r="D43" s="326" t="s">
        <v>106</v>
      </c>
      <c r="E43" s="261">
        <v>32.709570398066937</v>
      </c>
      <c r="F43" s="261">
        <v>35.383521606925854</v>
      </c>
      <c r="G43" s="261">
        <v>43.462254462381082</v>
      </c>
      <c r="H43" s="261">
        <v>44.826229976406744</v>
      </c>
      <c r="I43" s="262">
        <v>50.458135237593993</v>
      </c>
      <c r="K43" s="229">
        <v>-7.5570522305940468E-2</v>
      </c>
    </row>
    <row r="44" spans="2:12">
      <c r="B44" s="44"/>
      <c r="C44" s="254" t="s">
        <v>107</v>
      </c>
      <c r="D44" s="327" t="s">
        <v>106</v>
      </c>
      <c r="E44" s="263">
        <v>11.903036934381891</v>
      </c>
      <c r="F44" s="263">
        <v>27.615538080793929</v>
      </c>
      <c r="G44" s="263">
        <v>33.635703407798594</v>
      </c>
      <c r="H44" s="264">
        <v>39.037309574283412</v>
      </c>
      <c r="I44" s="265" t="s">
        <v>72</v>
      </c>
      <c r="K44" s="251">
        <v>-0.56897320271082374</v>
      </c>
    </row>
    <row r="45" spans="2:12" ht="15.75">
      <c r="B45" s="294" t="s">
        <v>108</v>
      </c>
      <c r="D45" s="329"/>
      <c r="E45" s="43"/>
      <c r="F45" s="43"/>
      <c r="G45" s="43"/>
      <c r="H45" s="17"/>
      <c r="I45" s="45"/>
      <c r="K45" s="50"/>
    </row>
    <row r="46" spans="2:12" ht="15.75">
      <c r="B46" s="295"/>
      <c r="C46" s="40" t="s">
        <v>109</v>
      </c>
      <c r="D46" s="329"/>
      <c r="E46" s="43"/>
      <c r="F46" s="43"/>
      <c r="G46" s="43"/>
      <c r="H46" s="17"/>
      <c r="I46" s="45"/>
      <c r="K46" s="50"/>
    </row>
    <row r="47" spans="2:12" ht="16.5" thickBot="1">
      <c r="B47" s="296"/>
      <c r="C47" s="266" t="s">
        <v>110</v>
      </c>
      <c r="D47" s="330" t="s">
        <v>92</v>
      </c>
      <c r="E47" s="267">
        <v>12048.280664299993</v>
      </c>
      <c r="F47" s="267">
        <v>12796.529482733327</v>
      </c>
      <c r="G47" s="267">
        <v>11212.942819000002</v>
      </c>
      <c r="H47" s="267">
        <v>10993.791888499998</v>
      </c>
      <c r="I47" s="268">
        <v>11347.3109692</v>
      </c>
      <c r="K47" s="269">
        <v>-5.8472792911778523E-2</v>
      </c>
    </row>
    <row r="48" spans="2:12" customFormat="1" ht="15.75">
      <c r="B48" s="294" t="s">
        <v>111</v>
      </c>
      <c r="C48" s="3"/>
      <c r="D48" s="329"/>
      <c r="E48" s="211"/>
      <c r="F48" s="211"/>
      <c r="G48" s="211"/>
      <c r="H48" s="211"/>
      <c r="I48" s="317"/>
      <c r="K48" s="50"/>
    </row>
    <row r="49" spans="2:12" customFormat="1" ht="15">
      <c r="B49" s="35"/>
      <c r="C49" s="256" t="s">
        <v>109</v>
      </c>
      <c r="D49" s="326"/>
      <c r="E49" s="318"/>
      <c r="F49" s="318"/>
      <c r="G49" s="318"/>
      <c r="H49" s="318"/>
      <c r="I49" s="319"/>
      <c r="K49" s="229"/>
    </row>
    <row r="50" spans="2:12" customFormat="1">
      <c r="B50" s="42"/>
      <c r="C50" s="33" t="s">
        <v>110</v>
      </c>
      <c r="D50" s="326" t="s">
        <v>92</v>
      </c>
      <c r="E50" s="297">
        <v>8719.8678619999973</v>
      </c>
      <c r="F50" s="297">
        <v>8382.5804000000007</v>
      </c>
      <c r="G50" s="297">
        <v>8217.7343999999994</v>
      </c>
      <c r="H50" s="297">
        <v>8391.4248300000017</v>
      </c>
      <c r="I50" s="312">
        <v>8911.0330000000013</v>
      </c>
      <c r="K50" s="229">
        <v>4.0236710643419125E-2</v>
      </c>
    </row>
    <row r="51" spans="2:12" customFormat="1">
      <c r="B51" s="35"/>
      <c r="C51" s="33" t="s">
        <v>66</v>
      </c>
      <c r="D51" s="326" t="s">
        <v>92</v>
      </c>
      <c r="E51" s="297">
        <v>2230.9056111111108</v>
      </c>
      <c r="F51" s="297">
        <v>1993.4699722222222</v>
      </c>
      <c r="G51" s="297">
        <v>1707.9344166666667</v>
      </c>
      <c r="H51" s="297">
        <v>2238.7764444444447</v>
      </c>
      <c r="I51" s="312">
        <v>2429.4866944444448</v>
      </c>
      <c r="K51" s="229">
        <v>0.11910670448886025</v>
      </c>
    </row>
    <row r="52" spans="2:12" customFormat="1" ht="15">
      <c r="B52" s="35"/>
      <c r="C52" s="256" t="s">
        <v>112</v>
      </c>
      <c r="D52" s="326"/>
      <c r="E52" s="297"/>
      <c r="F52" s="297"/>
      <c r="G52" s="297"/>
      <c r="H52" s="297"/>
      <c r="I52" s="312"/>
      <c r="K52" s="229"/>
    </row>
    <row r="53" spans="2:12" customFormat="1">
      <c r="B53" s="35"/>
      <c r="C53" s="33" t="s">
        <v>110</v>
      </c>
      <c r="D53" s="326" t="s">
        <v>92</v>
      </c>
      <c r="E53" s="297">
        <v>51208.71297149999</v>
      </c>
      <c r="F53" s="297">
        <v>54006.503242899984</v>
      </c>
      <c r="G53" s="297">
        <v>53715.587096899959</v>
      </c>
      <c r="H53" s="297">
        <v>44023.797722600015</v>
      </c>
      <c r="I53" s="312">
        <v>26881.589115699997</v>
      </c>
      <c r="K53" s="229">
        <v>-5.1804692090814231E-2</v>
      </c>
    </row>
    <row r="54" spans="2:12" customFormat="1">
      <c r="B54" s="35"/>
      <c r="C54" s="33" t="s">
        <v>96</v>
      </c>
      <c r="D54" s="326" t="s">
        <v>92</v>
      </c>
      <c r="E54" s="297">
        <v>488.16393949999997</v>
      </c>
      <c r="F54" s="297">
        <v>175.28539999999998</v>
      </c>
      <c r="G54" s="297" t="s">
        <v>72</v>
      </c>
      <c r="H54" s="297" t="s">
        <v>72</v>
      </c>
      <c r="I54" s="312" t="s">
        <v>72</v>
      </c>
      <c r="K54" s="229">
        <v>1.7849663434604366</v>
      </c>
    </row>
    <row r="55" spans="2:12" customFormat="1" ht="15" thickBot="1">
      <c r="B55" s="48"/>
      <c r="C55" s="272" t="s">
        <v>113</v>
      </c>
      <c r="D55" s="331" t="s">
        <v>100</v>
      </c>
      <c r="E55" s="273">
        <v>88.38913436284372</v>
      </c>
      <c r="F55" s="273">
        <v>85</v>
      </c>
      <c r="G55" s="273">
        <v>72</v>
      </c>
      <c r="H55" s="273">
        <v>52</v>
      </c>
      <c r="I55" s="274" t="s">
        <v>72</v>
      </c>
      <c r="K55" s="275">
        <v>3.9872168974632E-2</v>
      </c>
      <c r="L55" s="12"/>
    </row>
    <row r="56" spans="2:12" customFormat="1" ht="15">
      <c r="B56" s="37"/>
      <c r="C56" s="13" t="s">
        <v>114</v>
      </c>
      <c r="D56" s="7"/>
      <c r="E56" s="8"/>
      <c r="F56" s="10"/>
      <c r="G56" s="9"/>
      <c r="H56" s="9"/>
      <c r="I56" s="38"/>
      <c r="K56" s="49"/>
    </row>
    <row r="57" spans="2:12" customFormat="1" ht="15.75">
      <c r="B57" s="294" t="s">
        <v>115</v>
      </c>
      <c r="C57" s="3"/>
      <c r="D57" s="34"/>
      <c r="E57" s="34"/>
      <c r="F57" s="6"/>
      <c r="G57" s="5"/>
      <c r="H57" s="5"/>
      <c r="I57" s="39"/>
      <c r="K57" s="50"/>
    </row>
    <row r="58" spans="2:12" customFormat="1" ht="15">
      <c r="B58" s="35"/>
      <c r="C58" s="256" t="s">
        <v>109</v>
      </c>
      <c r="D58" s="320"/>
      <c r="E58" s="227"/>
      <c r="F58" s="230"/>
      <c r="G58" s="231"/>
      <c r="H58" s="231"/>
      <c r="I58" s="276"/>
      <c r="K58" s="229"/>
    </row>
    <row r="59" spans="2:12" customFormat="1">
      <c r="B59" s="35"/>
      <c r="C59" s="33" t="s">
        <v>116</v>
      </c>
      <c r="D59" s="320" t="s">
        <v>117</v>
      </c>
      <c r="E59" s="228">
        <v>81832.185300000026</v>
      </c>
      <c r="F59" s="228">
        <v>81286.174100000004</v>
      </c>
      <c r="G59" s="228">
        <v>77036.280399999989</v>
      </c>
      <c r="H59" s="228">
        <v>74185.867100000047</v>
      </c>
      <c r="I59" s="253">
        <v>104266.01670000002</v>
      </c>
      <c r="K59" s="229">
        <v>6.7171472399267787E-3</v>
      </c>
    </row>
    <row r="60" spans="2:12" customFormat="1">
      <c r="B60" s="35"/>
      <c r="C60" s="33" t="s">
        <v>118</v>
      </c>
      <c r="D60" s="320" t="s">
        <v>117</v>
      </c>
      <c r="E60" s="228">
        <v>10275.079399999999</v>
      </c>
      <c r="F60" s="228">
        <v>7772.6371999999992</v>
      </c>
      <c r="G60" s="228">
        <v>6670.0627000000004</v>
      </c>
      <c r="H60" s="228">
        <v>14491.693000000001</v>
      </c>
      <c r="I60" s="253">
        <v>14474.495999999996</v>
      </c>
      <c r="K60" s="229">
        <v>0.3219553589867799</v>
      </c>
    </row>
    <row r="61" spans="2:12" customFormat="1" ht="15">
      <c r="B61" s="35"/>
      <c r="C61" s="256" t="s">
        <v>119</v>
      </c>
      <c r="D61" s="320" t="s">
        <v>117</v>
      </c>
      <c r="E61" s="277">
        <v>92107.264700000029</v>
      </c>
      <c r="F61" s="277">
        <v>89058.811300000001</v>
      </c>
      <c r="G61" s="277">
        <v>83706.343099999984</v>
      </c>
      <c r="H61" s="277">
        <v>88677.560100000046</v>
      </c>
      <c r="I61" s="278">
        <v>118740.51270000002</v>
      </c>
      <c r="K61" s="229">
        <v>3.4229666391247103E-2</v>
      </c>
    </row>
    <row r="62" spans="2:12" customFormat="1">
      <c r="B62" s="44"/>
      <c r="C62" s="248" t="s">
        <v>120</v>
      </c>
      <c r="D62" s="327" t="s">
        <v>121</v>
      </c>
      <c r="E62" s="279">
        <v>0.31279754604039661</v>
      </c>
      <c r="F62" s="279">
        <v>0.30244495609166355</v>
      </c>
      <c r="G62" s="279">
        <v>0.30567278801756087</v>
      </c>
      <c r="H62" s="279">
        <v>0.33859669458218949</v>
      </c>
      <c r="I62" s="280">
        <v>0.43643833708669671</v>
      </c>
      <c r="K62" s="251">
        <v>3.4229666391247228E-2</v>
      </c>
    </row>
    <row r="63" spans="2:12" customFormat="1" ht="15.75">
      <c r="B63" s="294" t="s">
        <v>122</v>
      </c>
      <c r="C63" s="33"/>
      <c r="D63" s="326"/>
      <c r="E63" s="281"/>
      <c r="F63" s="281"/>
      <c r="G63" s="281"/>
      <c r="H63" s="281"/>
      <c r="I63" s="282"/>
      <c r="K63" s="229"/>
    </row>
    <row r="64" spans="2:12" customFormat="1" ht="15">
      <c r="B64" s="42"/>
      <c r="C64" s="256" t="s">
        <v>109</v>
      </c>
      <c r="D64" s="326"/>
      <c r="E64" s="281"/>
      <c r="F64" s="281"/>
      <c r="G64" s="281"/>
      <c r="H64" s="281"/>
      <c r="I64" s="282"/>
      <c r="K64" s="229"/>
    </row>
    <row r="65" spans="2:11" customFormat="1">
      <c r="B65" s="35"/>
      <c r="C65" s="33" t="s">
        <v>116</v>
      </c>
      <c r="D65" s="320" t="s">
        <v>117</v>
      </c>
      <c r="E65" s="228">
        <v>35919.872099999986</v>
      </c>
      <c r="F65" s="228">
        <v>35489.154900000016</v>
      </c>
      <c r="G65" s="228">
        <v>36592.3868</v>
      </c>
      <c r="H65" s="228">
        <v>40868.374200000006</v>
      </c>
      <c r="I65" s="253">
        <v>38481.573099999994</v>
      </c>
      <c r="K65" s="229">
        <v>1.2136586549148001E-2</v>
      </c>
    </row>
    <row r="66" spans="2:11" customFormat="1" ht="15">
      <c r="B66" s="35"/>
      <c r="C66" s="256" t="s">
        <v>112</v>
      </c>
      <c r="D66" s="326"/>
      <c r="E66" s="255"/>
      <c r="F66" s="255"/>
      <c r="G66" s="255"/>
      <c r="H66" s="255"/>
      <c r="I66" s="283"/>
      <c r="K66" s="229"/>
    </row>
    <row r="67" spans="2:11" customFormat="1">
      <c r="B67" s="35"/>
      <c r="C67" s="33" t="s">
        <v>116</v>
      </c>
      <c r="D67" s="320" t="s">
        <v>117</v>
      </c>
      <c r="E67" s="228">
        <v>156548.42050000027</v>
      </c>
      <c r="F67" s="228">
        <v>159182.2160999997</v>
      </c>
      <c r="G67" s="228">
        <v>156656.93409999981</v>
      </c>
      <c r="H67" s="228">
        <v>149954.79649999991</v>
      </c>
      <c r="I67" s="253">
        <v>109520.65260000006</v>
      </c>
      <c r="K67" s="229">
        <v>-1.6545790506804204E-2</v>
      </c>
    </row>
    <row r="68" spans="2:11" customFormat="1" ht="15.75" thickBot="1">
      <c r="B68" s="44"/>
      <c r="C68" s="284" t="s">
        <v>123</v>
      </c>
      <c r="D68" s="320" t="s">
        <v>117</v>
      </c>
      <c r="E68" s="285">
        <v>192468.29260000025</v>
      </c>
      <c r="F68" s="285">
        <v>194671.37099999972</v>
      </c>
      <c r="G68" s="285">
        <v>193249.32089999982</v>
      </c>
      <c r="H68" s="285">
        <v>190823.1706999999</v>
      </c>
      <c r="I68" s="286">
        <v>148002.22570000007</v>
      </c>
      <c r="K68" s="251">
        <v>-1.131691007610707E-2</v>
      </c>
    </row>
    <row r="69" spans="2:11" customFormat="1" ht="15">
      <c r="B69" s="46"/>
      <c r="C69" s="13" t="s">
        <v>124</v>
      </c>
      <c r="D69" s="332"/>
      <c r="E69" s="287"/>
      <c r="F69" s="288"/>
      <c r="G69" s="288"/>
      <c r="H69" s="288"/>
      <c r="I69" s="289"/>
      <c r="K69" s="290"/>
    </row>
    <row r="70" spans="2:11" customFormat="1" ht="15.75">
      <c r="B70" s="294" t="s">
        <v>125</v>
      </c>
      <c r="C70" s="226" t="s">
        <v>47</v>
      </c>
      <c r="D70" s="326" t="s">
        <v>126</v>
      </c>
      <c r="E70" s="228">
        <v>909.45900000000029</v>
      </c>
      <c r="F70" s="228">
        <v>975.25869999999975</v>
      </c>
      <c r="G70" s="228">
        <v>943.96049999999991</v>
      </c>
      <c r="H70" s="228">
        <v>938.41000000000008</v>
      </c>
      <c r="I70" s="253">
        <v>1209.0860000000005</v>
      </c>
      <c r="K70" s="229">
        <v>-6.7468970028157119E-2</v>
      </c>
    </row>
    <row r="71" spans="2:11" customFormat="1">
      <c r="B71" s="42"/>
      <c r="C71" s="33" t="s">
        <v>49</v>
      </c>
      <c r="D71" s="326" t="s">
        <v>126</v>
      </c>
      <c r="E71" s="228">
        <v>323.09279999999978</v>
      </c>
      <c r="F71" s="228">
        <v>325.01559999999989</v>
      </c>
      <c r="G71" s="228">
        <v>282.24080000000004</v>
      </c>
      <c r="H71" s="228">
        <v>243.30500000000001</v>
      </c>
      <c r="I71" s="253">
        <v>343.738</v>
      </c>
      <c r="K71" s="229">
        <v>-5.9160237231693173E-3</v>
      </c>
    </row>
    <row r="72" spans="2:11" customFormat="1">
      <c r="B72" s="42"/>
      <c r="C72" s="33" t="s">
        <v>127</v>
      </c>
      <c r="D72" s="326" t="s">
        <v>126</v>
      </c>
      <c r="E72" s="270">
        <v>1232.5518000000002</v>
      </c>
      <c r="F72" s="270">
        <v>1300.2742999999996</v>
      </c>
      <c r="G72" s="270">
        <v>1226.2012999999999</v>
      </c>
      <c r="H72" s="270">
        <v>1181.7150000000001</v>
      </c>
      <c r="I72" s="271">
        <v>1552.8240000000005</v>
      </c>
      <c r="K72" s="229">
        <v>-5.2083241205336001E-2</v>
      </c>
    </row>
    <row r="73" spans="2:11" customFormat="1" ht="15">
      <c r="B73" s="44"/>
      <c r="C73" s="284" t="s">
        <v>51</v>
      </c>
      <c r="D73" s="333" t="s">
        <v>100</v>
      </c>
      <c r="E73" s="291">
        <v>0.26213324259475318</v>
      </c>
      <c r="F73" s="291">
        <v>0.24995925859643614</v>
      </c>
      <c r="G73" s="291">
        <v>0.23017493131021802</v>
      </c>
      <c r="H73" s="291">
        <v>0.20589143744473073</v>
      </c>
      <c r="I73" s="292">
        <v>0.22136314224921813</v>
      </c>
      <c r="K73" s="293">
        <v>4.870387304985635E-2</v>
      </c>
    </row>
    <row r="74" spans="2:11" customFormat="1">
      <c r="B74" s="232" t="s">
        <v>293</v>
      </c>
      <c r="C74" s="3"/>
      <c r="D74" s="4"/>
      <c r="E74" s="4"/>
      <c r="F74" s="4"/>
      <c r="G74" s="4"/>
      <c r="H74" s="4"/>
      <c r="I74" s="4"/>
      <c r="K74" s="29"/>
    </row>
    <row r="76" spans="2:11">
      <c r="E76" s="2"/>
      <c r="F76" s="2"/>
      <c r="G76" s="2"/>
      <c r="H76" s="2"/>
      <c r="I76" s="2"/>
    </row>
    <row r="77" spans="2:11">
      <c r="E77" s="61"/>
      <c r="F77" s="61"/>
      <c r="G77" s="61"/>
      <c r="H77" s="61"/>
      <c r="I77" s="61"/>
    </row>
  </sheetData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C93C-2040-4F12-9523-616F76365291}">
  <sheetPr>
    <tabColor theme="7"/>
  </sheetPr>
  <dimension ref="B1:H42"/>
  <sheetViews>
    <sheetView showGridLines="0" zoomScaleNormal="100" zoomScaleSheetLayoutView="100" workbookViewId="0">
      <selection activeCell="C45" sqref="C45"/>
    </sheetView>
  </sheetViews>
  <sheetFormatPr defaultColWidth="9.125" defaultRowHeight="12.75"/>
  <cols>
    <col min="1" max="1" width="3.125" style="3" customWidth="1"/>
    <col min="2" max="2" width="30" style="3" customWidth="1"/>
    <col min="3" max="3" width="46.5" style="3" customWidth="1"/>
    <col min="4" max="4" width="13.375" style="4" customWidth="1"/>
    <col min="5" max="5" width="10.625" style="4" customWidth="1"/>
    <col min="6" max="6" width="12.5" style="4" customWidth="1"/>
    <col min="7" max="7" width="8.125" style="3" customWidth="1"/>
    <col min="8" max="8" width="10.5" style="3" customWidth="1"/>
    <col min="9" max="9" width="42.875" style="3" customWidth="1"/>
    <col min="10" max="16384" width="9.125" style="3"/>
  </cols>
  <sheetData>
    <row r="1" spans="2:8" ht="48.6" customHeight="1">
      <c r="B1" s="63"/>
    </row>
    <row r="2" spans="2:8" ht="30" customHeight="1">
      <c r="B2" s="65" t="s">
        <v>319</v>
      </c>
    </row>
    <row r="3" spans="2:8" ht="18">
      <c r="B3" s="70" t="s">
        <v>56</v>
      </c>
      <c r="C3" s="70" t="s">
        <v>57</v>
      </c>
    </row>
    <row r="4" spans="2:8" ht="37.5" customHeight="1">
      <c r="B4" s="337" t="s">
        <v>128</v>
      </c>
      <c r="C4" s="67" t="s">
        <v>59</v>
      </c>
      <c r="D4" s="67" t="s">
        <v>60</v>
      </c>
      <c r="E4" s="223" t="s">
        <v>289</v>
      </c>
      <c r="F4" s="351" t="s">
        <v>295</v>
      </c>
      <c r="H4" s="252" t="s">
        <v>294</v>
      </c>
    </row>
    <row r="5" spans="2:8" ht="15.95" customHeight="1">
      <c r="B5" s="338" t="s">
        <v>65</v>
      </c>
      <c r="C5" s="164" t="s">
        <v>66</v>
      </c>
      <c r="D5" s="185" t="s">
        <v>67</v>
      </c>
      <c r="E5" s="208">
        <v>281.2278</v>
      </c>
      <c r="F5" s="352">
        <v>177.83259999999996</v>
      </c>
      <c r="H5" s="229">
        <v>0.58141870500684389</v>
      </c>
    </row>
    <row r="6" spans="2:8" ht="15.95" customHeight="1">
      <c r="B6" s="339" t="s">
        <v>68</v>
      </c>
      <c r="C6" s="165" t="s">
        <v>69</v>
      </c>
      <c r="D6" s="186" t="s">
        <v>67</v>
      </c>
      <c r="E6" s="208">
        <v>9320.4015999999992</v>
      </c>
      <c r="F6" s="353">
        <v>7849.4574000000039</v>
      </c>
      <c r="H6" s="233">
        <v>0.18739437964208769</v>
      </c>
    </row>
    <row r="7" spans="2:8" ht="15.95" customHeight="1">
      <c r="B7" s="339" t="s">
        <v>70</v>
      </c>
      <c r="C7" s="165" t="s">
        <v>71</v>
      </c>
      <c r="D7" s="186" t="s">
        <v>67</v>
      </c>
      <c r="E7" s="208">
        <v>9086.3592622645974</v>
      </c>
      <c r="F7" s="353">
        <v>7635.243713770582</v>
      </c>
      <c r="H7" s="233">
        <v>0.19005490890576929</v>
      </c>
    </row>
    <row r="8" spans="2:8" ht="15.95" customHeight="1">
      <c r="B8" s="339" t="s">
        <v>73</v>
      </c>
      <c r="C8" s="166" t="s">
        <v>74</v>
      </c>
      <c r="D8" s="186" t="s">
        <v>67</v>
      </c>
      <c r="E8" s="208">
        <v>1684.5931999999996</v>
      </c>
      <c r="F8" s="353">
        <v>1387.1203000000003</v>
      </c>
      <c r="H8" s="229">
        <v>0.21445356974445492</v>
      </c>
    </row>
    <row r="9" spans="2:8" ht="15.95" customHeight="1">
      <c r="B9" s="339" t="s">
        <v>73</v>
      </c>
      <c r="C9" s="166" t="s">
        <v>75</v>
      </c>
      <c r="D9" s="186" t="s">
        <v>67</v>
      </c>
      <c r="E9" s="208">
        <v>1445.0484999999996</v>
      </c>
      <c r="F9" s="353">
        <v>1120.2809</v>
      </c>
      <c r="H9" s="229">
        <v>0.28989836388355783</v>
      </c>
    </row>
    <row r="10" spans="2:8" ht="15.95" customHeight="1">
      <c r="B10" s="340" t="s">
        <v>78</v>
      </c>
      <c r="C10" s="167"/>
      <c r="D10" s="187" t="s">
        <v>67</v>
      </c>
      <c r="E10" s="209">
        <v>281.2278</v>
      </c>
      <c r="F10" s="354">
        <v>177.83259999999996</v>
      </c>
      <c r="H10" s="376">
        <v>0.58141870500684389</v>
      </c>
    </row>
    <row r="11" spans="2:8" ht="15.95" customHeight="1">
      <c r="B11" s="340" t="s">
        <v>79</v>
      </c>
      <c r="C11" s="167"/>
      <c r="D11" s="187" t="s">
        <v>67</v>
      </c>
      <c r="E11" s="209">
        <v>9320.4015999999992</v>
      </c>
      <c r="F11" s="354">
        <v>7849.4574000000039</v>
      </c>
      <c r="H11" s="376">
        <v>0.18739437964208769</v>
      </c>
    </row>
    <row r="12" spans="2:8" ht="15.95" customHeight="1">
      <c r="B12" s="340" t="s">
        <v>80</v>
      </c>
      <c r="C12" s="167"/>
      <c r="D12" s="187" t="s">
        <v>67</v>
      </c>
      <c r="E12" s="209">
        <v>9086.3592622645974</v>
      </c>
      <c r="F12" s="354">
        <v>7635.243713770582</v>
      </c>
      <c r="H12" s="376">
        <v>0.19005490890576929</v>
      </c>
    </row>
    <row r="13" spans="2:8" ht="15.95" customHeight="1">
      <c r="B13" s="341" t="s">
        <v>81</v>
      </c>
      <c r="C13" s="168"/>
      <c r="D13" s="188" t="s">
        <v>67</v>
      </c>
      <c r="E13" s="209">
        <v>3129.6416999999992</v>
      </c>
      <c r="F13" s="355">
        <v>2507.4012000000002</v>
      </c>
      <c r="H13" s="376">
        <v>0.24816152277505446</v>
      </c>
    </row>
    <row r="14" spans="2:8" ht="15.95" customHeight="1">
      <c r="B14" s="342" t="s">
        <v>82</v>
      </c>
      <c r="C14" s="189"/>
      <c r="D14" s="190" t="s">
        <v>67</v>
      </c>
      <c r="E14" s="210">
        <v>12731.271099999998</v>
      </c>
      <c r="F14" s="356">
        <v>10534.691200000005</v>
      </c>
      <c r="H14" s="244">
        <v>0.20850918724603834</v>
      </c>
    </row>
    <row r="15" spans="2:8" ht="15.95" customHeight="1">
      <c r="B15" s="343" t="s">
        <v>83</v>
      </c>
      <c r="C15" s="191"/>
      <c r="D15" s="192" t="s">
        <v>67</v>
      </c>
      <c r="E15" s="375">
        <v>12497.228762264596</v>
      </c>
      <c r="F15" s="357">
        <v>10320.477513770582</v>
      </c>
      <c r="H15" s="246">
        <v>0.21091574935264204</v>
      </c>
    </row>
    <row r="16" spans="2:8" ht="15.95" customHeight="1">
      <c r="F16" s="211"/>
    </row>
    <row r="17" spans="2:8" ht="15.95" customHeight="1" thickBot="1">
      <c r="B17" s="70" t="s">
        <v>56</v>
      </c>
      <c r="C17" s="70" t="s">
        <v>85</v>
      </c>
      <c r="F17" s="212"/>
    </row>
    <row r="18" spans="2:8" ht="38.25" customHeight="1" thickBot="1">
      <c r="B18" s="337" t="s">
        <v>58</v>
      </c>
      <c r="C18" s="67" t="s">
        <v>86</v>
      </c>
      <c r="D18" s="169" t="s">
        <v>60</v>
      </c>
      <c r="E18" s="335" t="s">
        <v>289</v>
      </c>
      <c r="F18" s="358" t="s">
        <v>295</v>
      </c>
      <c r="H18" s="252" t="s">
        <v>294</v>
      </c>
    </row>
    <row r="19" spans="2:8" ht="15.95" customHeight="1">
      <c r="B19" s="344"/>
      <c r="C19" s="171" t="s">
        <v>129</v>
      </c>
      <c r="D19" s="180" t="s">
        <v>87</v>
      </c>
      <c r="E19" s="213">
        <v>129617.73333333332</v>
      </c>
      <c r="F19" s="359">
        <v>112667.5</v>
      </c>
      <c r="H19" s="233">
        <v>0.15044474523117424</v>
      </c>
    </row>
    <row r="20" spans="2:8" ht="15.95" customHeight="1" thickBot="1">
      <c r="B20" s="345"/>
      <c r="C20" s="173" t="s">
        <v>88</v>
      </c>
      <c r="D20" s="181" t="s">
        <v>89</v>
      </c>
      <c r="E20" s="174">
        <v>8</v>
      </c>
      <c r="F20" s="360">
        <v>9</v>
      </c>
      <c r="H20" s="251">
        <v>-0.1111111111111111</v>
      </c>
    </row>
    <row r="21" spans="2:8" ht="15.95" customHeight="1">
      <c r="B21" s="346" t="s">
        <v>90</v>
      </c>
      <c r="C21" s="193"/>
      <c r="D21" s="194"/>
      <c r="E21" s="194"/>
      <c r="F21" s="361"/>
      <c r="H21" s="336"/>
    </row>
    <row r="22" spans="2:8" ht="15.95" customHeight="1">
      <c r="B22" s="347" t="s">
        <v>130</v>
      </c>
      <c r="C22" s="172" t="s">
        <v>66</v>
      </c>
      <c r="D22" s="181" t="s">
        <v>92</v>
      </c>
      <c r="E22" s="215">
        <v>1515.9864166666671</v>
      </c>
      <c r="F22" s="362">
        <v>958.62427777777771</v>
      </c>
      <c r="H22" s="50">
        <v>0.58141875999732773</v>
      </c>
    </row>
    <row r="23" spans="2:8" ht="15.95" customHeight="1">
      <c r="B23" s="344"/>
      <c r="C23" s="177" t="s">
        <v>94</v>
      </c>
      <c r="D23" s="184" t="s">
        <v>92</v>
      </c>
      <c r="E23" s="216">
        <v>13914.408022900001</v>
      </c>
      <c r="F23" s="363">
        <v>11318.472437999992</v>
      </c>
      <c r="H23" s="233">
        <v>0.22935388137577328</v>
      </c>
    </row>
    <row r="24" spans="2:8" ht="15.95" customHeight="1">
      <c r="B24" s="344"/>
      <c r="C24" s="177" t="s">
        <v>95</v>
      </c>
      <c r="D24" s="184" t="s">
        <v>92</v>
      </c>
      <c r="E24" s="216">
        <v>490.93673469999999</v>
      </c>
      <c r="F24" s="363">
        <v>389.47000769999994</v>
      </c>
      <c r="H24" s="233">
        <v>0.26052513670874911</v>
      </c>
    </row>
    <row r="25" spans="2:8" ht="15.95" customHeight="1">
      <c r="B25" s="344"/>
      <c r="C25" s="177" t="s">
        <v>96</v>
      </c>
      <c r="D25" s="184" t="s">
        <v>92</v>
      </c>
      <c r="E25" s="216">
        <v>1296.2308700000001</v>
      </c>
      <c r="F25" s="363">
        <v>834.34400000000005</v>
      </c>
      <c r="H25" s="229">
        <v>0.55359284659564878</v>
      </c>
    </row>
    <row r="26" spans="2:8" ht="15.95" customHeight="1">
      <c r="B26" s="344"/>
      <c r="C26" s="177" t="s">
        <v>97</v>
      </c>
      <c r="D26" s="184" t="s">
        <v>92</v>
      </c>
      <c r="E26" s="217">
        <v>14405.344757600002</v>
      </c>
      <c r="F26" s="364">
        <v>11707.942445699991</v>
      </c>
      <c r="H26" s="229">
        <v>0.23039080730113196</v>
      </c>
    </row>
    <row r="27" spans="2:8" ht="15.95" customHeight="1">
      <c r="B27" s="344"/>
      <c r="C27" s="199" t="s">
        <v>98</v>
      </c>
      <c r="D27" s="200" t="s">
        <v>92</v>
      </c>
      <c r="E27" s="218">
        <v>16192.512362300002</v>
      </c>
      <c r="F27" s="365">
        <v>12931.756453399992</v>
      </c>
      <c r="H27" s="374">
        <v>0.25215104542451372</v>
      </c>
    </row>
    <row r="28" spans="2:8" ht="15.95" customHeight="1">
      <c r="B28" s="345"/>
      <c r="C28" s="197" t="s">
        <v>99</v>
      </c>
      <c r="D28" s="184" t="s">
        <v>100</v>
      </c>
      <c r="E28" s="198">
        <v>0.11037000094321057</v>
      </c>
      <c r="F28" s="366">
        <v>9.463633282223137E-2</v>
      </c>
      <c r="H28" s="251">
        <v>0.16625399201101707</v>
      </c>
    </row>
    <row r="29" spans="2:8" ht="15.95" customHeight="1">
      <c r="B29" s="348"/>
      <c r="C29" s="177" t="s">
        <v>131</v>
      </c>
      <c r="D29" s="184" t="s">
        <v>102</v>
      </c>
      <c r="E29" s="219">
        <v>61983.22335936001</v>
      </c>
      <c r="F29" s="367">
        <v>48603.278604519968</v>
      </c>
      <c r="H29" s="251">
        <v>0.27528893397730053</v>
      </c>
    </row>
    <row r="30" spans="2:8" ht="15.95" customHeight="1">
      <c r="B30" s="344"/>
      <c r="C30" s="175" t="s">
        <v>103</v>
      </c>
      <c r="D30" s="182"/>
      <c r="E30" s="220"/>
      <c r="F30" s="368"/>
      <c r="H30" s="229"/>
    </row>
    <row r="31" spans="2:8" ht="15.95" customHeight="1">
      <c r="B31" s="349"/>
      <c r="C31" s="171" t="s">
        <v>15</v>
      </c>
      <c r="D31" s="182" t="s">
        <v>104</v>
      </c>
      <c r="E31" s="178">
        <v>478.20017960011654</v>
      </c>
      <c r="F31" s="369">
        <v>431.38685605449638</v>
      </c>
      <c r="H31" s="229">
        <v>0.10851819634417957</v>
      </c>
    </row>
    <row r="32" spans="2:8" ht="15.95" customHeight="1">
      <c r="B32" s="349"/>
      <c r="C32" s="170" t="s">
        <v>105</v>
      </c>
      <c r="D32" s="182" t="s">
        <v>106</v>
      </c>
      <c r="E32" s="178">
        <v>74.076510621489049</v>
      </c>
      <c r="F32" s="369">
        <v>71.247609115317232</v>
      </c>
      <c r="H32" s="229">
        <v>3.9705213147477304E-2</v>
      </c>
    </row>
    <row r="33" spans="2:8" ht="15.95" customHeight="1" thickBot="1">
      <c r="B33" s="350"/>
      <c r="C33" s="172" t="s">
        <v>107</v>
      </c>
      <c r="D33" s="183" t="s">
        <v>106</v>
      </c>
      <c r="E33" s="179">
        <v>72.270875453239938</v>
      </c>
      <c r="F33" s="370">
        <v>69.346318270757607</v>
      </c>
      <c r="H33" s="269">
        <v>4.2173214893162933E-2</v>
      </c>
    </row>
    <row r="34" spans="2:8" ht="15.95" customHeight="1">
      <c r="B34" s="346" t="s">
        <v>114</v>
      </c>
      <c r="C34" s="193"/>
      <c r="D34" s="194"/>
      <c r="E34" s="214"/>
      <c r="F34" s="361"/>
      <c r="H34" s="229"/>
    </row>
    <row r="35" spans="2:8" ht="15.95" customHeight="1">
      <c r="B35" s="347" t="s">
        <v>132</v>
      </c>
      <c r="C35" s="203" t="s">
        <v>116</v>
      </c>
      <c r="D35" s="204" t="s">
        <v>117</v>
      </c>
      <c r="E35" s="208">
        <v>103772.34880000004</v>
      </c>
      <c r="F35" s="352">
        <v>91065.661700000026</v>
      </c>
      <c r="H35" s="229">
        <v>0.1395332429676949</v>
      </c>
    </row>
    <row r="36" spans="2:8" ht="15.95" customHeight="1" thickBot="1">
      <c r="B36" s="349"/>
      <c r="C36" s="205" t="s">
        <v>120</v>
      </c>
      <c r="D36" s="206" t="s">
        <v>121</v>
      </c>
      <c r="E36" s="207">
        <v>0.80060302036861242</v>
      </c>
      <c r="F36" s="371">
        <v>0.8082691255242197</v>
      </c>
      <c r="H36" s="269">
        <v>-9.4845948131883333E-3</v>
      </c>
    </row>
    <row r="37" spans="2:8" ht="15.95" customHeight="1">
      <c r="B37" s="346" t="s">
        <v>124</v>
      </c>
      <c r="C37" s="195"/>
      <c r="D37" s="196"/>
      <c r="E37" s="221"/>
      <c r="F37" s="372"/>
      <c r="H37" s="229"/>
    </row>
    <row r="38" spans="2:8" customFormat="1" ht="15.95" customHeight="1">
      <c r="B38" s="347" t="s">
        <v>132</v>
      </c>
      <c r="C38" s="173" t="s">
        <v>47</v>
      </c>
      <c r="D38" s="183" t="s">
        <v>126</v>
      </c>
      <c r="E38" s="215">
        <v>1111.5758000000001</v>
      </c>
      <c r="F38" s="362">
        <v>861.75439999999958</v>
      </c>
      <c r="H38" s="229">
        <v>0.28989860684204294</v>
      </c>
    </row>
    <row r="39" spans="2:8" customFormat="1" ht="15.95" customHeight="1">
      <c r="B39" s="349"/>
      <c r="C39" s="177" t="s">
        <v>49</v>
      </c>
      <c r="D39" s="184" t="s">
        <v>126</v>
      </c>
      <c r="E39" s="216">
        <v>346.40060000000022</v>
      </c>
      <c r="F39" s="363">
        <v>174.17999999999992</v>
      </c>
      <c r="H39" s="229">
        <v>0.98875071764841183</v>
      </c>
    </row>
    <row r="40" spans="2:8" customFormat="1" ht="15.95" customHeight="1">
      <c r="B40" s="349"/>
      <c r="C40" s="177" t="s">
        <v>127</v>
      </c>
      <c r="D40" s="184" t="s">
        <v>126</v>
      </c>
      <c r="E40" s="219">
        <v>1457.9764000000002</v>
      </c>
      <c r="F40" s="367">
        <v>1035.9343999999994</v>
      </c>
      <c r="H40" s="229">
        <v>0.40740224477534587</v>
      </c>
    </row>
    <row r="41" spans="2:8" customFormat="1" ht="15.95" customHeight="1">
      <c r="B41" s="350"/>
      <c r="C41" s="176" t="s">
        <v>51</v>
      </c>
      <c r="D41" s="201" t="s">
        <v>100</v>
      </c>
      <c r="E41" s="202">
        <v>0.23758999116858145</v>
      </c>
      <c r="F41" s="373">
        <v>0.16813805970725562</v>
      </c>
      <c r="H41" s="251">
        <v>0.41306490381920824</v>
      </c>
    </row>
    <row r="42" spans="2:8" ht="15.95" customHeight="1">
      <c r="B42" s="232" t="s">
        <v>322</v>
      </c>
      <c r="F42" s="211"/>
    </row>
  </sheetData>
  <pageMargins left="0.7" right="0.7" top="0.75" bottom="0.75" header="0.3" footer="0.3"/>
  <pageSetup paperSize="9" scale="5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DD85-E59F-4BC7-ABC7-222950A64805}">
  <sheetPr>
    <tabColor theme="7"/>
  </sheetPr>
  <dimension ref="A1:P34"/>
  <sheetViews>
    <sheetView showGridLines="0" topLeftCell="B4" zoomScaleNormal="100" zoomScaleSheetLayoutView="100" workbookViewId="0">
      <pane xSplit="6" topLeftCell="H1" activePane="topRight" state="frozen"/>
      <selection activeCell="H5" sqref="H5"/>
      <selection pane="topRight" activeCell="M34" sqref="M34"/>
    </sheetView>
  </sheetViews>
  <sheetFormatPr defaultColWidth="8.875" defaultRowHeight="14.25"/>
  <cols>
    <col min="1" max="1" width="19.125" hidden="1" customWidth="1"/>
    <col min="2" max="2" width="2.5" customWidth="1"/>
    <col min="3" max="3" width="35.375" customWidth="1"/>
    <col min="4" max="4" width="20.5" customWidth="1"/>
    <col min="5" max="5" width="8.375" customWidth="1"/>
    <col min="6" max="6" width="12.125" customWidth="1"/>
    <col min="7" max="7" width="14" customWidth="1"/>
    <col min="8" max="10" width="12.5" customWidth="1"/>
    <col min="11" max="11" width="13.625" customWidth="1"/>
    <col min="12" max="13" width="12.5" customWidth="1"/>
    <col min="14" max="14" width="16.5" customWidth="1"/>
    <col min="15" max="16" width="12.5" customWidth="1"/>
    <col min="17" max="17" width="44.625" customWidth="1"/>
  </cols>
  <sheetData>
    <row r="1" spans="1:16" ht="48.6" customHeight="1">
      <c r="C1" s="63"/>
    </row>
    <row r="2" spans="1:16" ht="30" customHeight="1">
      <c r="C2" s="65" t="s">
        <v>320</v>
      </c>
    </row>
    <row r="3" spans="1:16" ht="27" customHeight="1">
      <c r="C3" s="83" t="s">
        <v>296</v>
      </c>
      <c r="D3" s="16"/>
    </row>
    <row r="4" spans="1:16" s="14" customFormat="1" ht="47.25">
      <c r="A4" s="15" t="s">
        <v>133</v>
      </c>
      <c r="B4"/>
      <c r="C4" s="71" t="s">
        <v>134</v>
      </c>
      <c r="D4" s="158" t="s">
        <v>135</v>
      </c>
      <c r="E4" s="158" t="s">
        <v>136</v>
      </c>
      <c r="F4" s="73" t="s">
        <v>137</v>
      </c>
      <c r="G4" s="73" t="s">
        <v>138</v>
      </c>
      <c r="H4" s="159" t="s">
        <v>139</v>
      </c>
      <c r="I4" s="159" t="s">
        <v>140</v>
      </c>
      <c r="J4" s="159" t="s">
        <v>307</v>
      </c>
      <c r="K4" s="159" t="s">
        <v>301</v>
      </c>
      <c r="L4" s="159" t="s">
        <v>66</v>
      </c>
      <c r="M4" s="159" t="s">
        <v>302</v>
      </c>
      <c r="N4" s="159" t="s">
        <v>303</v>
      </c>
      <c r="O4" s="159" t="s">
        <v>141</v>
      </c>
      <c r="P4" s="159" t="s">
        <v>142</v>
      </c>
    </row>
    <row r="5" spans="1:16" ht="15.95" customHeight="1">
      <c r="C5" s="85"/>
      <c r="D5" s="85"/>
      <c r="E5" s="85"/>
      <c r="F5" s="86" t="s">
        <v>143</v>
      </c>
      <c r="G5" s="86" t="s">
        <v>144</v>
      </c>
      <c r="H5" s="162" t="s">
        <v>92</v>
      </c>
      <c r="I5" s="162" t="s">
        <v>92</v>
      </c>
      <c r="J5" s="162" t="s">
        <v>92</v>
      </c>
      <c r="K5" s="162" t="s">
        <v>92</v>
      </c>
      <c r="L5" s="162" t="s">
        <v>102</v>
      </c>
      <c r="M5" s="162" t="s">
        <v>104</v>
      </c>
      <c r="N5" s="162" t="s">
        <v>106</v>
      </c>
      <c r="O5" s="162" t="s">
        <v>117</v>
      </c>
      <c r="P5" s="162" t="s">
        <v>100</v>
      </c>
    </row>
    <row r="6" spans="1:16" ht="15.95" customHeight="1">
      <c r="A6" t="s">
        <v>145</v>
      </c>
      <c r="C6" s="156" t="s">
        <v>146</v>
      </c>
      <c r="D6" s="75" t="s">
        <v>147</v>
      </c>
      <c r="E6" s="75" t="s">
        <v>148</v>
      </c>
      <c r="F6" s="76">
        <v>15398</v>
      </c>
      <c r="G6" s="88" t="s">
        <v>149</v>
      </c>
      <c r="H6" s="76">
        <v>523.49431000000004</v>
      </c>
      <c r="I6" s="76">
        <v>0</v>
      </c>
      <c r="J6" s="76">
        <v>0</v>
      </c>
      <c r="K6" s="77">
        <v>766.89022000000011</v>
      </c>
      <c r="L6" s="76">
        <v>1631.2370000000001</v>
      </c>
      <c r="M6" s="76">
        <v>228.3294269385635</v>
      </c>
      <c r="N6" s="76">
        <v>28.577341213144567</v>
      </c>
      <c r="O6" s="78">
        <v>4878.4984000000013</v>
      </c>
      <c r="P6" s="160">
        <v>0.27777090702218693</v>
      </c>
    </row>
    <row r="7" spans="1:16" ht="15.95" customHeight="1">
      <c r="A7" t="s">
        <v>150</v>
      </c>
      <c r="C7" s="157" t="s">
        <v>151</v>
      </c>
      <c r="D7" s="79" t="s">
        <v>147</v>
      </c>
      <c r="E7" s="79" t="s">
        <v>148</v>
      </c>
      <c r="F7" s="80">
        <v>9167</v>
      </c>
      <c r="G7" s="89" t="s">
        <v>149</v>
      </c>
      <c r="H7" s="80">
        <v>553.48230000000001</v>
      </c>
      <c r="I7" s="80">
        <v>0</v>
      </c>
      <c r="J7" s="80">
        <v>0</v>
      </c>
      <c r="K7" s="81">
        <v>728.43196399999999</v>
      </c>
      <c r="L7" s="80">
        <v>1317.1390999999999</v>
      </c>
      <c r="M7" s="80">
        <v>361.04236718664782</v>
      </c>
      <c r="N7" s="80">
        <v>48.460815970328348</v>
      </c>
      <c r="O7" s="82">
        <v>2705.0051999999996</v>
      </c>
      <c r="P7" s="161">
        <v>0.29359714226754247</v>
      </c>
    </row>
    <row r="8" spans="1:16" ht="15.95" customHeight="1">
      <c r="A8" t="s">
        <v>152</v>
      </c>
      <c r="C8" s="157" t="s">
        <v>153</v>
      </c>
      <c r="D8" s="79" t="s">
        <v>147</v>
      </c>
      <c r="E8" s="79" t="s">
        <v>148</v>
      </c>
      <c r="F8" s="80">
        <v>12376</v>
      </c>
      <c r="G8" s="89" t="s">
        <v>149</v>
      </c>
      <c r="H8" s="80">
        <v>292.74091000000004</v>
      </c>
      <c r="I8" s="80">
        <v>134.61699999999999</v>
      </c>
      <c r="J8" s="80">
        <v>0</v>
      </c>
      <c r="K8" s="81">
        <v>287.98628029999998</v>
      </c>
      <c r="L8" s="80">
        <v>2274.4521000000004</v>
      </c>
      <c r="M8" s="80">
        <v>308.09151389786689</v>
      </c>
      <c r="N8" s="80">
        <v>25.554823852617965</v>
      </c>
      <c r="O8" s="82">
        <v>3112.1632</v>
      </c>
      <c r="P8" s="161">
        <v>0.27871756623801541</v>
      </c>
    </row>
    <row r="9" spans="1:16" ht="15.95" customHeight="1">
      <c r="A9" t="s">
        <v>154</v>
      </c>
      <c r="C9" s="157" t="s">
        <v>155</v>
      </c>
      <c r="D9" s="79" t="s">
        <v>156</v>
      </c>
      <c r="E9" s="79" t="s">
        <v>157</v>
      </c>
      <c r="F9" s="80">
        <v>32355.9</v>
      </c>
      <c r="G9" s="89" t="s">
        <v>158</v>
      </c>
      <c r="H9" s="80">
        <v>0</v>
      </c>
      <c r="I9" s="80">
        <v>0</v>
      </c>
      <c r="J9" s="80">
        <v>0</v>
      </c>
      <c r="K9" s="81">
        <v>7115.4379999999983</v>
      </c>
      <c r="L9" s="80">
        <v>0</v>
      </c>
      <c r="M9" s="80">
        <v>889.34858557480993</v>
      </c>
      <c r="N9" s="80">
        <v>166.84767229469739</v>
      </c>
      <c r="O9" s="82">
        <v>32876.61329999999</v>
      </c>
      <c r="P9" s="161">
        <v>0.15763576188053832</v>
      </c>
    </row>
    <row r="10" spans="1:16" ht="15.95" customHeight="1">
      <c r="A10" t="s">
        <v>159</v>
      </c>
      <c r="C10" s="157" t="s">
        <v>160</v>
      </c>
      <c r="D10" s="79" t="s">
        <v>161</v>
      </c>
      <c r="E10" s="79" t="s">
        <v>157</v>
      </c>
      <c r="F10" s="80">
        <v>5683.9999999999991</v>
      </c>
      <c r="G10" s="89" t="s">
        <v>149</v>
      </c>
      <c r="H10" s="80">
        <v>259.80439999999999</v>
      </c>
      <c r="I10" s="80">
        <v>24.556699999999999</v>
      </c>
      <c r="J10" s="80">
        <v>131.74747500000001</v>
      </c>
      <c r="K10" s="81">
        <v>85.705666199999996</v>
      </c>
      <c r="L10" s="80">
        <v>0</v>
      </c>
      <c r="M10" s="80">
        <v>180.10203377902889</v>
      </c>
      <c r="N10" s="80">
        <v>31.081456720619293</v>
      </c>
      <c r="O10" s="82">
        <v>2567.5637999999999</v>
      </c>
      <c r="P10" s="161">
        <v>0.48806941431670281</v>
      </c>
    </row>
    <row r="11" spans="1:16" ht="15.95" customHeight="1">
      <c r="A11" t="s">
        <v>162</v>
      </c>
      <c r="C11" s="157" t="s">
        <v>163</v>
      </c>
      <c r="D11" s="79" t="s">
        <v>161</v>
      </c>
      <c r="E11" s="79" t="s">
        <v>157</v>
      </c>
      <c r="F11" s="80">
        <v>13423.3</v>
      </c>
      <c r="G11" s="89" t="s">
        <v>149</v>
      </c>
      <c r="H11" s="80">
        <v>501.53730000000002</v>
      </c>
      <c r="I11" s="80">
        <v>123.245323</v>
      </c>
      <c r="J11" s="80">
        <v>257.92970000000003</v>
      </c>
      <c r="K11" s="81">
        <v>866.82299999999998</v>
      </c>
      <c r="L11" s="80">
        <v>218.08709999999996</v>
      </c>
      <c r="M11" s="80">
        <v>183.80759893617815</v>
      </c>
      <c r="N11" s="80">
        <v>26.244157546951943</v>
      </c>
      <c r="O11" s="82">
        <v>9766.538700000001</v>
      </c>
      <c r="P11" s="161">
        <v>0.30450407283181602</v>
      </c>
    </row>
    <row r="12" spans="1:16" ht="15.95" customHeight="1">
      <c r="A12" t="s">
        <v>164</v>
      </c>
      <c r="C12" s="157" t="s">
        <v>165</v>
      </c>
      <c r="D12" s="79" t="s">
        <v>161</v>
      </c>
      <c r="E12" s="79" t="s">
        <v>157</v>
      </c>
      <c r="F12" s="80">
        <v>12269.1</v>
      </c>
      <c r="G12" s="89" t="s">
        <v>149</v>
      </c>
      <c r="H12" s="80">
        <v>446.56861999999995</v>
      </c>
      <c r="I12" s="80">
        <v>115.02</v>
      </c>
      <c r="J12" s="80">
        <v>98.946255000000008</v>
      </c>
      <c r="K12" s="81">
        <v>0</v>
      </c>
      <c r="L12" s="80">
        <v>37.146999999999998</v>
      </c>
      <c r="M12" s="80">
        <v>167.80905135666023</v>
      </c>
      <c r="N12" s="80">
        <v>24.906545712399438</v>
      </c>
      <c r="O12" s="82">
        <v>195.28730000000002</v>
      </c>
      <c r="P12" s="161">
        <v>0.23991275899672848</v>
      </c>
    </row>
    <row r="13" spans="1:16" ht="15.95" customHeight="1">
      <c r="A13" t="s">
        <v>166</v>
      </c>
      <c r="C13" s="157" t="s">
        <v>297</v>
      </c>
      <c r="D13" s="79" t="s">
        <v>167</v>
      </c>
      <c r="E13" s="79" t="s">
        <v>157</v>
      </c>
      <c r="F13" s="80">
        <v>14457</v>
      </c>
      <c r="G13" s="89" t="s">
        <v>149</v>
      </c>
      <c r="H13" s="80">
        <v>615.41701999999998</v>
      </c>
      <c r="I13" s="80">
        <v>5.5955000000000004</v>
      </c>
      <c r="J13" s="80">
        <v>307.70850999999999</v>
      </c>
      <c r="K13" s="81">
        <v>0</v>
      </c>
      <c r="L13" s="80">
        <v>122.47120000000001</v>
      </c>
      <c r="M13" s="80">
        <v>163.11242111088055</v>
      </c>
      <c r="N13" s="80">
        <v>29.383316040672337</v>
      </c>
      <c r="O13" s="82">
        <v>2370.3217999999997</v>
      </c>
      <c r="P13" s="161">
        <v>0.31332655137334686</v>
      </c>
    </row>
    <row r="14" spans="1:16" ht="15.95" customHeight="1">
      <c r="A14" t="s">
        <v>168</v>
      </c>
      <c r="C14" s="157" t="s">
        <v>169</v>
      </c>
      <c r="D14" s="79" t="s">
        <v>170</v>
      </c>
      <c r="E14" s="79" t="s">
        <v>171</v>
      </c>
      <c r="F14" s="80">
        <v>16523</v>
      </c>
      <c r="G14" s="89" t="s">
        <v>149</v>
      </c>
      <c r="H14" s="80">
        <v>795.13900000000001</v>
      </c>
      <c r="I14" s="80">
        <v>91.105000000000004</v>
      </c>
      <c r="J14" s="80">
        <v>376.75165800000002</v>
      </c>
      <c r="K14" s="81">
        <v>458.88099999999997</v>
      </c>
      <c r="L14" s="80">
        <v>224.58040000000003</v>
      </c>
      <c r="M14" s="80">
        <v>206.77859952793079</v>
      </c>
      <c r="N14" s="80">
        <v>35.836863765659977</v>
      </c>
      <c r="O14" s="82">
        <v>8157.4739</v>
      </c>
      <c r="P14" s="161">
        <v>0.13965436711816911</v>
      </c>
    </row>
    <row r="15" spans="1:16" ht="15.95" customHeight="1">
      <c r="A15" t="s">
        <v>172</v>
      </c>
      <c r="C15" s="157" t="s">
        <v>173</v>
      </c>
      <c r="D15" s="79" t="s">
        <v>174</v>
      </c>
      <c r="E15" s="79" t="s">
        <v>171</v>
      </c>
      <c r="F15" s="80">
        <v>6597</v>
      </c>
      <c r="G15" s="89" t="s">
        <v>149</v>
      </c>
      <c r="H15" s="80">
        <v>514.67399999999998</v>
      </c>
      <c r="I15" s="80">
        <v>59.283999999999999</v>
      </c>
      <c r="J15" s="80">
        <v>356.89103250000005</v>
      </c>
      <c r="K15" s="81">
        <v>912.89</v>
      </c>
      <c r="L15" s="80">
        <v>0</v>
      </c>
      <c r="M15" s="80">
        <v>313.21036834924968</v>
      </c>
      <c r="N15" s="80">
        <v>56.951947855085642</v>
      </c>
      <c r="O15" s="82">
        <v>2761.1334000000002</v>
      </c>
      <c r="P15" s="161">
        <v>6.0977213382676164E-2</v>
      </c>
    </row>
    <row r="16" spans="1:16" ht="15.95" customHeight="1">
      <c r="A16" t="s">
        <v>176</v>
      </c>
      <c r="C16" s="157" t="s">
        <v>177</v>
      </c>
      <c r="D16" s="79" t="s">
        <v>174</v>
      </c>
      <c r="E16" s="79" t="s">
        <v>171</v>
      </c>
      <c r="F16" s="80">
        <v>11402</v>
      </c>
      <c r="G16" s="89" t="s">
        <v>149</v>
      </c>
      <c r="H16" s="80">
        <v>486.66699999999997</v>
      </c>
      <c r="I16" s="80">
        <v>76.62</v>
      </c>
      <c r="J16" s="80">
        <v>383.01913000000002</v>
      </c>
      <c r="K16" s="81">
        <v>1045.4090000000001</v>
      </c>
      <c r="L16" s="80">
        <v>0</v>
      </c>
      <c r="M16" s="80">
        <v>177.84890370110506</v>
      </c>
      <c r="N16" s="80">
        <v>31.158305560428001</v>
      </c>
      <c r="O16" s="82">
        <v>7807.3525</v>
      </c>
      <c r="P16" s="161">
        <v>0.30123696337618239</v>
      </c>
    </row>
    <row r="17" spans="1:16" ht="15.95" customHeight="1">
      <c r="A17" t="s">
        <v>178</v>
      </c>
      <c r="C17" s="157" t="s">
        <v>179</v>
      </c>
      <c r="D17" s="79" t="s">
        <v>174</v>
      </c>
      <c r="E17" s="79" t="s">
        <v>171</v>
      </c>
      <c r="F17" s="80">
        <v>10003</v>
      </c>
      <c r="G17" s="89" t="s">
        <v>149</v>
      </c>
      <c r="H17" s="80">
        <v>544.67700000000002</v>
      </c>
      <c r="I17" s="80">
        <v>0</v>
      </c>
      <c r="J17" s="80">
        <v>281.926965</v>
      </c>
      <c r="K17" s="81">
        <v>395.07799999999997</v>
      </c>
      <c r="L17" s="80">
        <v>0</v>
      </c>
      <c r="M17" s="80">
        <v>196.02491252624213</v>
      </c>
      <c r="N17" s="80">
        <v>39.749505148455462</v>
      </c>
      <c r="O17" s="82">
        <v>787.75829999999996</v>
      </c>
      <c r="P17" s="161">
        <v>0.24808464064210148</v>
      </c>
    </row>
    <row r="18" spans="1:16" ht="15.95" customHeight="1">
      <c r="A18" t="s">
        <v>175</v>
      </c>
      <c r="C18" s="157" t="s">
        <v>180</v>
      </c>
      <c r="D18" s="79" t="s">
        <v>174</v>
      </c>
      <c r="E18" s="79" t="s">
        <v>171</v>
      </c>
      <c r="F18" s="80">
        <v>9405</v>
      </c>
      <c r="G18" s="89" t="s">
        <v>149</v>
      </c>
      <c r="H18" s="80">
        <v>644.60699999999997</v>
      </c>
      <c r="I18" s="80">
        <v>58.210999999999999</v>
      </c>
      <c r="J18" s="80">
        <v>327.89086250000003</v>
      </c>
      <c r="K18" s="81">
        <v>666.95500000000004</v>
      </c>
      <c r="L18" s="80">
        <v>0</v>
      </c>
      <c r="M18" s="80">
        <v>269.02124401913881</v>
      </c>
      <c r="N18" s="80">
        <v>50.033301435406692</v>
      </c>
      <c r="O18" s="82">
        <v>3838.0691000000002</v>
      </c>
      <c r="P18" s="161">
        <v>0.25898144492696407</v>
      </c>
    </row>
    <row r="19" spans="1:16" ht="15.95" customHeight="1">
      <c r="A19" t="s">
        <v>181</v>
      </c>
      <c r="C19" s="157" t="s">
        <v>182</v>
      </c>
      <c r="D19" s="79" t="s">
        <v>183</v>
      </c>
      <c r="E19" s="79" t="s">
        <v>184</v>
      </c>
      <c r="F19" s="80">
        <v>24665</v>
      </c>
      <c r="G19" s="89" t="s">
        <v>149</v>
      </c>
      <c r="H19" s="80">
        <v>816.46699999999998</v>
      </c>
      <c r="I19" s="80">
        <v>0</v>
      </c>
      <c r="J19" s="80">
        <v>459.20927</v>
      </c>
      <c r="K19" s="81">
        <v>1479.287</v>
      </c>
      <c r="L19" s="80">
        <v>299.87609999999995</v>
      </c>
      <c r="M19" s="80">
        <v>131.79555240218932</v>
      </c>
      <c r="N19" s="80">
        <v>24.824107034259072</v>
      </c>
      <c r="O19" s="82">
        <v>9587.5717999999997</v>
      </c>
      <c r="P19" s="161">
        <v>0.13595224340458309</v>
      </c>
    </row>
    <row r="20" spans="1:16" ht="15.95" customHeight="1">
      <c r="A20" t="s">
        <v>185</v>
      </c>
      <c r="C20" s="157" t="s">
        <v>186</v>
      </c>
      <c r="D20" s="79" t="s">
        <v>187</v>
      </c>
      <c r="E20" s="79" t="s">
        <v>188</v>
      </c>
      <c r="F20" s="80">
        <v>11589.3</v>
      </c>
      <c r="G20" s="89" t="s">
        <v>149</v>
      </c>
      <c r="H20" s="80">
        <v>266.59024100000005</v>
      </c>
      <c r="I20" s="80">
        <v>0</v>
      </c>
      <c r="J20" s="80">
        <v>125.96284200000001</v>
      </c>
      <c r="K20" s="81">
        <v>143.26721219999999</v>
      </c>
      <c r="L20" s="80">
        <v>558.04140000000007</v>
      </c>
      <c r="M20" s="80">
        <v>132.68134120266112</v>
      </c>
      <c r="N20" s="80">
        <v>8.3526960213300221</v>
      </c>
      <c r="O20" s="82">
        <v>3145.9759000000004</v>
      </c>
      <c r="P20" s="161">
        <v>0.31435027701166535</v>
      </c>
    </row>
    <row r="21" spans="1:16" ht="15.95" customHeight="1">
      <c r="A21" t="s">
        <v>189</v>
      </c>
      <c r="C21" s="157" t="s">
        <v>190</v>
      </c>
      <c r="D21" s="79" t="s">
        <v>191</v>
      </c>
      <c r="E21" s="79" t="s">
        <v>192</v>
      </c>
      <c r="F21" s="80">
        <v>12388.1</v>
      </c>
      <c r="G21" s="89" t="s">
        <v>149</v>
      </c>
      <c r="H21" s="80">
        <v>386.3</v>
      </c>
      <c r="I21" s="80">
        <v>0</v>
      </c>
      <c r="J21" s="80">
        <v>259.12230840000007</v>
      </c>
      <c r="K21" s="81">
        <v>1107.32</v>
      </c>
      <c r="L21" s="80">
        <v>1603.0663000000002</v>
      </c>
      <c r="M21" s="80">
        <v>241.66307181892302</v>
      </c>
      <c r="N21" s="80">
        <v>31.302863231649727</v>
      </c>
      <c r="O21" s="82">
        <v>2531.4605999999999</v>
      </c>
      <c r="P21" s="161">
        <v>0.22329589971271871</v>
      </c>
    </row>
    <row r="22" spans="1:16" ht="15.95" customHeight="1">
      <c r="A22" t="s">
        <v>193</v>
      </c>
      <c r="C22" s="157" t="s">
        <v>194</v>
      </c>
      <c r="D22" s="79" t="s">
        <v>195</v>
      </c>
      <c r="E22" s="79" t="s">
        <v>192</v>
      </c>
      <c r="F22" s="80">
        <v>10232.799999999999</v>
      </c>
      <c r="G22" s="89" t="s">
        <v>149</v>
      </c>
      <c r="H22" s="80">
        <v>244.48380360000004</v>
      </c>
      <c r="I22" s="80">
        <v>0</v>
      </c>
      <c r="J22" s="80">
        <v>0</v>
      </c>
      <c r="K22" s="81">
        <v>83.728762800000013</v>
      </c>
      <c r="L22" s="80">
        <v>636.05259999999998</v>
      </c>
      <c r="M22" s="80">
        <v>148.17003097490425</v>
      </c>
      <c r="N22" s="80">
        <v>22.077847705417877</v>
      </c>
      <c r="O22" s="82">
        <v>1081.1572999999999</v>
      </c>
      <c r="P22" s="161">
        <v>0.45224921818619196</v>
      </c>
    </row>
    <row r="23" spans="1:16" ht="15.95" customHeight="1">
      <c r="A23" t="s">
        <v>196</v>
      </c>
      <c r="C23" s="157" t="s">
        <v>197</v>
      </c>
      <c r="D23" s="79" t="s">
        <v>198</v>
      </c>
      <c r="E23" s="79" t="s">
        <v>192</v>
      </c>
      <c r="F23" s="80">
        <v>15070.9</v>
      </c>
      <c r="G23" s="89" t="s">
        <v>149</v>
      </c>
      <c r="H23" s="80">
        <v>518.80488000000003</v>
      </c>
      <c r="I23" s="80">
        <v>0</v>
      </c>
      <c r="J23" s="80">
        <v>259.40244000000001</v>
      </c>
      <c r="K23" s="81">
        <v>471.71366579999994</v>
      </c>
      <c r="L23" s="80">
        <v>1376.1511</v>
      </c>
      <c r="M23" s="80">
        <v>215.2392138492061</v>
      </c>
      <c r="N23" s="80">
        <v>31.900470443039236</v>
      </c>
      <c r="O23" s="82">
        <v>1644.3054999999999</v>
      </c>
      <c r="P23" s="161">
        <v>0.37708674304418982</v>
      </c>
    </row>
    <row r="24" spans="1:16" ht="15.95" customHeight="1">
      <c r="A24" t="s">
        <v>199</v>
      </c>
      <c r="C24" s="157" t="s">
        <v>200</v>
      </c>
      <c r="D24" s="79" t="s">
        <v>201</v>
      </c>
      <c r="E24" s="79" t="s">
        <v>192</v>
      </c>
      <c r="F24" s="80">
        <v>12780</v>
      </c>
      <c r="G24" s="89" t="s">
        <v>149</v>
      </c>
      <c r="H24" s="80">
        <v>316.60654999999997</v>
      </c>
      <c r="I24" s="80">
        <v>25.104230699999999</v>
      </c>
      <c r="J24" s="80">
        <v>158.70572000000001</v>
      </c>
      <c r="K24" s="81">
        <v>0</v>
      </c>
      <c r="L24" s="80">
        <v>976.27</v>
      </c>
      <c r="M24" s="80">
        <v>172.64701177777778</v>
      </c>
      <c r="N24" s="80">
        <v>23.507527386541472</v>
      </c>
      <c r="O24" s="82">
        <v>1704.7728000000002</v>
      </c>
      <c r="P24" s="161">
        <v>0.21729150726855395</v>
      </c>
    </row>
    <row r="25" spans="1:16" ht="15.95" customHeight="1">
      <c r="A25" t="s">
        <v>202</v>
      </c>
      <c r="C25" s="157" t="s">
        <v>203</v>
      </c>
      <c r="D25" s="79" t="s">
        <v>201</v>
      </c>
      <c r="E25" s="79" t="s">
        <v>192</v>
      </c>
      <c r="F25" s="80">
        <v>10289</v>
      </c>
      <c r="G25" s="89" t="s">
        <v>149</v>
      </c>
      <c r="H25" s="80">
        <v>172.41055000000003</v>
      </c>
      <c r="I25" s="80">
        <v>20.785</v>
      </c>
      <c r="J25" s="80">
        <v>86.88205499999998</v>
      </c>
      <c r="K25" s="81">
        <v>231.12685679999998</v>
      </c>
      <c r="L25" s="80">
        <v>791.06240000000003</v>
      </c>
      <c r="M25" s="80">
        <v>144.70622801049663</v>
      </c>
      <c r="N25" s="80">
        <v>17.215501992419089</v>
      </c>
      <c r="O25" s="82">
        <v>1536.3751999999999</v>
      </c>
      <c r="P25" s="161">
        <v>0.2005824535857299</v>
      </c>
    </row>
    <row r="26" spans="1:16" ht="15.95" customHeight="1">
      <c r="A26" t="s">
        <v>204</v>
      </c>
      <c r="C26" s="157" t="s">
        <v>205</v>
      </c>
      <c r="D26" s="79" t="s">
        <v>206</v>
      </c>
      <c r="E26" s="79" t="s">
        <v>192</v>
      </c>
      <c r="F26" s="80">
        <v>20446</v>
      </c>
      <c r="G26" s="89" t="s">
        <v>149</v>
      </c>
      <c r="H26" s="80">
        <v>1171.9621822000006</v>
      </c>
      <c r="I26" s="80">
        <v>127.379</v>
      </c>
      <c r="J26" s="80">
        <v>586.26962000000003</v>
      </c>
      <c r="K26" s="81">
        <v>510.64983620000004</v>
      </c>
      <c r="L26" s="80">
        <v>4760.3135999999995</v>
      </c>
      <c r="M26" s="80">
        <v>461.60333835077773</v>
      </c>
      <c r="N26" s="80">
        <v>57.280118360559513</v>
      </c>
      <c r="O26" s="82">
        <v>11987.593499999997</v>
      </c>
      <c r="P26" s="161">
        <v>0.20808784145688261</v>
      </c>
    </row>
    <row r="27" spans="1:16" ht="15.95" customHeight="1">
      <c r="A27" t="s">
        <v>208</v>
      </c>
      <c r="C27" s="157" t="s">
        <v>209</v>
      </c>
      <c r="D27" s="79" t="s">
        <v>210</v>
      </c>
      <c r="E27" s="79" t="s">
        <v>192</v>
      </c>
      <c r="F27" s="80">
        <v>8554</v>
      </c>
      <c r="G27" s="89" t="s">
        <v>158</v>
      </c>
      <c r="H27" s="80">
        <v>0</v>
      </c>
      <c r="I27" s="80">
        <v>0</v>
      </c>
      <c r="J27" s="80">
        <v>0</v>
      </c>
      <c r="K27" s="81">
        <v>611.54253300000005</v>
      </c>
      <c r="L27" s="80">
        <v>0</v>
      </c>
      <c r="M27" s="80">
        <v>503.40345087678281</v>
      </c>
      <c r="N27" s="80">
        <v>75.145277063362172</v>
      </c>
      <c r="O27" s="82">
        <v>568.27279999999996</v>
      </c>
      <c r="P27" s="161">
        <v>0.20196887900920921</v>
      </c>
    </row>
    <row r="28" spans="1:16" ht="15.95" customHeight="1">
      <c r="A28" t="s">
        <v>211</v>
      </c>
      <c r="C28" s="157" t="s">
        <v>212</v>
      </c>
      <c r="D28" s="79" t="s">
        <v>210</v>
      </c>
      <c r="E28" s="79" t="s">
        <v>192</v>
      </c>
      <c r="F28" s="80">
        <v>14602</v>
      </c>
      <c r="G28" s="89" t="s">
        <v>158</v>
      </c>
      <c r="H28" s="80">
        <v>0</v>
      </c>
      <c r="I28" s="80">
        <v>0</v>
      </c>
      <c r="J28" s="80">
        <v>0</v>
      </c>
      <c r="K28" s="81">
        <v>992.88732899999991</v>
      </c>
      <c r="L28" s="80">
        <v>0</v>
      </c>
      <c r="M28" s="80">
        <v>434.25540914943156</v>
      </c>
      <c r="N28" s="80">
        <v>68.998260512258597</v>
      </c>
      <c r="O28" s="82">
        <v>2474.9860000000003</v>
      </c>
      <c r="P28" s="161">
        <v>0.26210336228394532</v>
      </c>
    </row>
    <row r="29" spans="1:16" ht="15.95" customHeight="1">
      <c r="A29" t="s">
        <v>207</v>
      </c>
      <c r="C29" s="157" t="s">
        <v>213</v>
      </c>
      <c r="D29" s="79" t="s">
        <v>210</v>
      </c>
      <c r="E29" s="79" t="s">
        <v>192</v>
      </c>
      <c r="F29" s="80">
        <v>19333.7</v>
      </c>
      <c r="G29" s="89" t="s">
        <v>149</v>
      </c>
      <c r="H29" s="80">
        <v>667.34011090000024</v>
      </c>
      <c r="I29" s="80">
        <v>186.52000000000004</v>
      </c>
      <c r="J29" s="80">
        <v>310.715284</v>
      </c>
      <c r="K29" s="81">
        <v>886.54200000000003</v>
      </c>
      <c r="L29" s="80">
        <v>1674.0252</v>
      </c>
      <c r="M29" s="80">
        <v>245.61742445781206</v>
      </c>
      <c r="N29" s="80">
        <v>31.732948168224386</v>
      </c>
      <c r="O29" s="82">
        <v>3764.8180000000002</v>
      </c>
      <c r="P29" s="161">
        <v>0.55830586466413878</v>
      </c>
    </row>
    <row r="30" spans="1:16" ht="15.95" customHeight="1">
      <c r="A30" t="s">
        <v>214</v>
      </c>
      <c r="C30" s="157" t="s">
        <v>215</v>
      </c>
      <c r="D30" s="79" t="s">
        <v>216</v>
      </c>
      <c r="E30" s="79" t="s">
        <v>217</v>
      </c>
      <c r="F30" s="80">
        <v>11972.5</v>
      </c>
      <c r="G30" s="89" t="s">
        <v>149</v>
      </c>
      <c r="H30" s="80">
        <v>669.04145420000009</v>
      </c>
      <c r="I30" s="80">
        <v>0</v>
      </c>
      <c r="J30" s="80">
        <v>831.41595919999997</v>
      </c>
      <c r="K30" s="81">
        <v>919.59519999999998</v>
      </c>
      <c r="L30" s="80">
        <v>291.339</v>
      </c>
      <c r="M30" s="80">
        <v>225.50747422175823</v>
      </c>
      <c r="N30" s="80">
        <v>30.871146377114229</v>
      </c>
      <c r="O30" s="82">
        <v>6176.0684999999994</v>
      </c>
      <c r="P30" s="80">
        <v>0</v>
      </c>
    </row>
    <row r="31" spans="1:16">
      <c r="F31" s="12"/>
    </row>
    <row r="32" spans="1:16">
      <c r="C32" s="51" t="s">
        <v>298</v>
      </c>
    </row>
    <row r="33" spans="3:6">
      <c r="C33" s="51" t="s">
        <v>299</v>
      </c>
      <c r="F33" s="12"/>
    </row>
    <row r="34" spans="3:6">
      <c r="C34" s="51" t="s">
        <v>300</v>
      </c>
    </row>
  </sheetData>
  <phoneticPr fontId="25" type="noConversion"/>
  <pageMargins left="1.2649999999999999" right="0.7" top="0.75" bottom="0.75" header="0.3" footer="0.3"/>
  <pageSetup paperSize="9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7040-FB4E-48CE-81CA-3684B431E122}">
  <sheetPr>
    <tabColor theme="7"/>
  </sheetPr>
  <dimension ref="A1:K31"/>
  <sheetViews>
    <sheetView showGridLines="0" topLeftCell="B3" zoomScaleNormal="100" zoomScaleSheetLayoutView="115" workbookViewId="0">
      <selection activeCell="J24" sqref="J24"/>
    </sheetView>
  </sheetViews>
  <sheetFormatPr defaultColWidth="8.875" defaultRowHeight="14.25"/>
  <cols>
    <col min="1" max="1" width="19.125" hidden="1" customWidth="1"/>
    <col min="2" max="2" width="2.875" customWidth="1"/>
    <col min="3" max="3" width="32.875" customWidth="1"/>
    <col min="4" max="4" width="20.5" customWidth="1"/>
    <col min="5" max="5" width="8.875" customWidth="1"/>
    <col min="6" max="6" width="12.125" style="18" customWidth="1"/>
    <col min="7" max="7" width="12.875" customWidth="1"/>
    <col min="8" max="8" width="16.375" customWidth="1"/>
    <col min="9" max="9" width="16.5" customWidth="1"/>
    <col min="10" max="11" width="13.375" customWidth="1"/>
  </cols>
  <sheetData>
    <row r="1" spans="1:11" ht="48.6" customHeight="1"/>
    <row r="2" spans="1:11" ht="30" customHeight="1">
      <c r="C2" s="65" t="s">
        <v>321</v>
      </c>
    </row>
    <row r="3" spans="1:11" s="14" customFormat="1" ht="45">
      <c r="A3" s="15" t="s">
        <v>133</v>
      </c>
      <c r="C3" s="71" t="s">
        <v>134</v>
      </c>
      <c r="D3" s="72" t="s">
        <v>135</v>
      </c>
      <c r="E3" s="72" t="s">
        <v>136</v>
      </c>
      <c r="F3" s="73" t="s">
        <v>137</v>
      </c>
      <c r="G3" s="73" t="s">
        <v>138</v>
      </c>
      <c r="H3" s="73" t="s">
        <v>276</v>
      </c>
      <c r="I3" s="73" t="s">
        <v>275</v>
      </c>
      <c r="J3" s="73" t="s">
        <v>218</v>
      </c>
      <c r="K3" s="73" t="s">
        <v>55</v>
      </c>
    </row>
    <row r="4" spans="1:11" ht="15.95" customHeight="1">
      <c r="C4" s="145"/>
      <c r="D4" s="145"/>
      <c r="E4" s="145"/>
      <c r="F4" s="146" t="s">
        <v>143</v>
      </c>
      <c r="G4" s="146" t="s">
        <v>144</v>
      </c>
      <c r="H4" s="146" t="s">
        <v>219</v>
      </c>
      <c r="I4" s="146" t="s">
        <v>219</v>
      </c>
      <c r="J4" s="146" t="s">
        <v>219</v>
      </c>
      <c r="K4" s="146" t="s">
        <v>219</v>
      </c>
    </row>
    <row r="5" spans="1:11" s="74" customFormat="1" ht="15.95" customHeight="1">
      <c r="A5" s="74" t="s">
        <v>145</v>
      </c>
      <c r="C5" s="163" t="s">
        <v>146</v>
      </c>
      <c r="D5" s="147" t="s">
        <v>147</v>
      </c>
      <c r="E5" s="147" t="s">
        <v>148</v>
      </c>
      <c r="F5" s="148">
        <v>15398</v>
      </c>
      <c r="G5" s="149" t="s">
        <v>149</v>
      </c>
      <c r="H5" s="149">
        <v>5.5</v>
      </c>
      <c r="I5" s="149">
        <v>5.5</v>
      </c>
      <c r="J5" s="149">
        <v>4</v>
      </c>
      <c r="K5" s="149">
        <v>3</v>
      </c>
    </row>
    <row r="6" spans="1:11" s="74" customFormat="1" ht="15.95" customHeight="1">
      <c r="A6" s="74" t="s">
        <v>150</v>
      </c>
      <c r="C6" s="163" t="s">
        <v>151</v>
      </c>
      <c r="D6" s="147" t="s">
        <v>147</v>
      </c>
      <c r="E6" s="147" t="s">
        <v>148</v>
      </c>
      <c r="F6" s="148">
        <v>9167</v>
      </c>
      <c r="G6" s="149" t="s">
        <v>149</v>
      </c>
      <c r="H6" s="149">
        <v>4.5</v>
      </c>
      <c r="I6" s="149">
        <v>5</v>
      </c>
      <c r="J6" s="149">
        <v>4</v>
      </c>
      <c r="K6" s="149">
        <v>3</v>
      </c>
    </row>
    <row r="7" spans="1:11" s="74" customFormat="1" ht="15.95" customHeight="1">
      <c r="A7" s="74" t="s">
        <v>152</v>
      </c>
      <c r="C7" s="163" t="s">
        <v>153</v>
      </c>
      <c r="D7" s="147" t="s">
        <v>147</v>
      </c>
      <c r="E7" s="147" t="s">
        <v>148</v>
      </c>
      <c r="F7" s="148">
        <v>12376</v>
      </c>
      <c r="G7" s="149" t="s">
        <v>149</v>
      </c>
      <c r="H7" s="149">
        <v>5</v>
      </c>
      <c r="I7" s="149">
        <v>5</v>
      </c>
      <c r="J7" s="149">
        <v>4</v>
      </c>
      <c r="K7" s="149">
        <v>3</v>
      </c>
    </row>
    <row r="8" spans="1:11" s="74" customFormat="1" ht="15.95" customHeight="1">
      <c r="A8" s="74" t="s">
        <v>159</v>
      </c>
      <c r="C8" s="163" t="s">
        <v>155</v>
      </c>
      <c r="D8" s="147" t="s">
        <v>156</v>
      </c>
      <c r="E8" s="147" t="s">
        <v>157</v>
      </c>
      <c r="F8" s="148">
        <v>32355.9</v>
      </c>
      <c r="G8" s="149" t="s">
        <v>158</v>
      </c>
      <c r="H8" s="149">
        <v>5</v>
      </c>
      <c r="I8" s="149" t="s">
        <v>220</v>
      </c>
      <c r="J8" s="149" t="s">
        <v>220</v>
      </c>
      <c r="K8" s="149">
        <v>2</v>
      </c>
    </row>
    <row r="9" spans="1:11" s="74" customFormat="1" ht="15.95" customHeight="1">
      <c r="A9" s="74" t="s">
        <v>162</v>
      </c>
      <c r="C9" s="163" t="s">
        <v>160</v>
      </c>
      <c r="D9" s="147" t="s">
        <v>161</v>
      </c>
      <c r="E9" s="147" t="s">
        <v>157</v>
      </c>
      <c r="F9" s="148">
        <v>5683.9999999999991</v>
      </c>
      <c r="G9" s="149" t="s">
        <v>149</v>
      </c>
      <c r="H9" s="149">
        <v>5.5</v>
      </c>
      <c r="I9" s="149">
        <v>4.5</v>
      </c>
      <c r="J9" s="149">
        <v>3</v>
      </c>
      <c r="K9" s="149">
        <v>3</v>
      </c>
    </row>
    <row r="10" spans="1:11" s="74" customFormat="1" ht="15.95" customHeight="1">
      <c r="A10" s="74" t="s">
        <v>164</v>
      </c>
      <c r="C10" s="163" t="s">
        <v>163</v>
      </c>
      <c r="D10" s="147" t="s">
        <v>161</v>
      </c>
      <c r="E10" s="147" t="s">
        <v>157</v>
      </c>
      <c r="F10" s="148">
        <v>13423.3</v>
      </c>
      <c r="G10" s="149" t="s">
        <v>149</v>
      </c>
      <c r="H10" s="149">
        <v>6</v>
      </c>
      <c r="I10" s="149">
        <v>4</v>
      </c>
      <c r="J10" s="149">
        <v>6</v>
      </c>
      <c r="K10" s="149">
        <v>3</v>
      </c>
    </row>
    <row r="11" spans="1:11" s="74" customFormat="1" ht="15.95" customHeight="1">
      <c r="A11" s="74" t="s">
        <v>166</v>
      </c>
      <c r="C11" s="163" t="s">
        <v>165</v>
      </c>
      <c r="D11" s="147" t="s">
        <v>161</v>
      </c>
      <c r="E11" s="147" t="s">
        <v>157</v>
      </c>
      <c r="F11" s="148">
        <v>12269.1</v>
      </c>
      <c r="G11" s="149" t="s">
        <v>149</v>
      </c>
      <c r="H11" s="149" t="s">
        <v>220</v>
      </c>
      <c r="I11" s="149" t="s">
        <v>220</v>
      </c>
      <c r="J11" s="149" t="s">
        <v>220</v>
      </c>
      <c r="K11" s="149">
        <v>3</v>
      </c>
    </row>
    <row r="12" spans="1:11" s="74" customFormat="1" ht="15.95" customHeight="1">
      <c r="A12" s="74" t="s">
        <v>154</v>
      </c>
      <c r="C12" s="157" t="s">
        <v>297</v>
      </c>
      <c r="D12" s="147" t="s">
        <v>167</v>
      </c>
      <c r="E12" s="147" t="s">
        <v>157</v>
      </c>
      <c r="F12" s="148">
        <v>14457</v>
      </c>
      <c r="G12" s="149" t="s">
        <v>149</v>
      </c>
      <c r="H12" s="149">
        <v>5.5</v>
      </c>
      <c r="I12" s="149">
        <v>4</v>
      </c>
      <c r="J12" s="149">
        <v>5.5</v>
      </c>
      <c r="K12" s="149">
        <v>3</v>
      </c>
    </row>
    <row r="13" spans="1:11" s="74" customFormat="1" ht="15.95" customHeight="1">
      <c r="A13" s="74" t="s">
        <v>172</v>
      </c>
      <c r="C13" s="163" t="s">
        <v>169</v>
      </c>
      <c r="D13" s="147" t="s">
        <v>170</v>
      </c>
      <c r="E13" s="147" t="s">
        <v>171</v>
      </c>
      <c r="F13" s="148">
        <v>16523</v>
      </c>
      <c r="G13" s="149" t="s">
        <v>149</v>
      </c>
      <c r="H13" s="149">
        <v>5.5</v>
      </c>
      <c r="I13" s="149">
        <v>4</v>
      </c>
      <c r="J13" s="149">
        <v>6</v>
      </c>
      <c r="K13" s="149">
        <v>3</v>
      </c>
    </row>
    <row r="14" spans="1:11" s="74" customFormat="1" ht="15.95" customHeight="1">
      <c r="A14" s="74" t="s">
        <v>175</v>
      </c>
      <c r="C14" s="163" t="s">
        <v>173</v>
      </c>
      <c r="D14" s="147" t="s">
        <v>174</v>
      </c>
      <c r="E14" s="147" t="s">
        <v>171</v>
      </c>
      <c r="F14" s="148">
        <v>6597</v>
      </c>
      <c r="G14" s="149" t="s">
        <v>149</v>
      </c>
      <c r="H14" s="149">
        <v>5.5</v>
      </c>
      <c r="I14" s="149" t="s">
        <v>220</v>
      </c>
      <c r="J14" s="149">
        <v>3.5</v>
      </c>
      <c r="K14" s="149">
        <v>3</v>
      </c>
    </row>
    <row r="15" spans="1:11" s="74" customFormat="1" ht="15.95" customHeight="1">
      <c r="A15" s="74" t="s">
        <v>176</v>
      </c>
      <c r="C15" s="163" t="s">
        <v>177</v>
      </c>
      <c r="D15" s="147" t="s">
        <v>174</v>
      </c>
      <c r="E15" s="147" t="s">
        <v>171</v>
      </c>
      <c r="F15" s="148">
        <v>11402</v>
      </c>
      <c r="G15" s="149" t="s">
        <v>149</v>
      </c>
      <c r="H15" s="149">
        <v>5</v>
      </c>
      <c r="I15" s="149" t="s">
        <v>220</v>
      </c>
      <c r="J15" s="149">
        <v>5.5</v>
      </c>
      <c r="K15" s="149">
        <v>3</v>
      </c>
    </row>
    <row r="16" spans="1:11" s="74" customFormat="1" ht="15.95" customHeight="1">
      <c r="A16" s="74" t="s">
        <v>178</v>
      </c>
      <c r="C16" s="163" t="s">
        <v>179</v>
      </c>
      <c r="D16" s="147" t="s">
        <v>174</v>
      </c>
      <c r="E16" s="147" t="s">
        <v>171</v>
      </c>
      <c r="F16" s="148">
        <v>10003</v>
      </c>
      <c r="G16" s="149" t="s">
        <v>149</v>
      </c>
      <c r="H16" s="149">
        <v>6</v>
      </c>
      <c r="I16" s="149">
        <v>6</v>
      </c>
      <c r="J16" s="149">
        <v>5.5</v>
      </c>
      <c r="K16" s="149">
        <v>3</v>
      </c>
    </row>
    <row r="17" spans="1:11" s="74" customFormat="1" ht="15.95" customHeight="1">
      <c r="A17" s="74" t="s">
        <v>181</v>
      </c>
      <c r="C17" s="163" t="s">
        <v>180</v>
      </c>
      <c r="D17" s="147" t="s">
        <v>174</v>
      </c>
      <c r="E17" s="147" t="s">
        <v>171</v>
      </c>
      <c r="F17" s="148">
        <v>9405</v>
      </c>
      <c r="G17" s="149" t="s">
        <v>149</v>
      </c>
      <c r="H17" s="149">
        <v>5.5</v>
      </c>
      <c r="I17" s="149">
        <v>4.5</v>
      </c>
      <c r="J17" s="149">
        <v>4</v>
      </c>
      <c r="K17" s="149">
        <v>3</v>
      </c>
    </row>
    <row r="18" spans="1:11" s="74" customFormat="1" ht="15.95" customHeight="1">
      <c r="A18" s="74" t="s">
        <v>185</v>
      </c>
      <c r="C18" s="163" t="s">
        <v>182</v>
      </c>
      <c r="D18" s="147" t="s">
        <v>183</v>
      </c>
      <c r="E18" s="147" t="s">
        <v>184</v>
      </c>
      <c r="F18" s="148">
        <v>24665</v>
      </c>
      <c r="G18" s="149" t="s">
        <v>149</v>
      </c>
      <c r="H18" s="149">
        <v>6</v>
      </c>
      <c r="I18" s="149">
        <v>4.5</v>
      </c>
      <c r="J18" s="149">
        <v>4.5</v>
      </c>
      <c r="K18" s="149">
        <v>3</v>
      </c>
    </row>
    <row r="19" spans="1:11" s="74" customFormat="1" ht="15.95" customHeight="1">
      <c r="A19" s="74" t="s">
        <v>189</v>
      </c>
      <c r="C19" s="163" t="s">
        <v>186</v>
      </c>
      <c r="D19" s="147" t="s">
        <v>187</v>
      </c>
      <c r="E19" s="147" t="s">
        <v>188</v>
      </c>
      <c r="F19" s="148">
        <v>11589.3</v>
      </c>
      <c r="G19" s="149" t="s">
        <v>149</v>
      </c>
      <c r="H19" s="149">
        <v>5.5</v>
      </c>
      <c r="I19" s="149">
        <v>5</v>
      </c>
      <c r="J19" s="149">
        <v>4.5</v>
      </c>
      <c r="K19" s="149">
        <v>3</v>
      </c>
    </row>
    <row r="20" spans="1:11" s="74" customFormat="1" ht="15.95" customHeight="1">
      <c r="A20" s="74" t="s">
        <v>193</v>
      </c>
      <c r="C20" s="163" t="s">
        <v>190</v>
      </c>
      <c r="D20" s="147" t="s">
        <v>191</v>
      </c>
      <c r="E20" s="147" t="s">
        <v>192</v>
      </c>
      <c r="F20" s="148">
        <v>12388.1</v>
      </c>
      <c r="G20" s="149" t="s">
        <v>149</v>
      </c>
      <c r="H20" s="149">
        <v>5</v>
      </c>
      <c r="I20" s="149">
        <v>5.5</v>
      </c>
      <c r="J20" s="149">
        <v>5.5</v>
      </c>
      <c r="K20" s="149">
        <v>3</v>
      </c>
    </row>
    <row r="21" spans="1:11" s="74" customFormat="1" ht="15.95" customHeight="1">
      <c r="A21" s="74" t="s">
        <v>196</v>
      </c>
      <c r="C21" s="163" t="s">
        <v>194</v>
      </c>
      <c r="D21" s="147" t="s">
        <v>195</v>
      </c>
      <c r="E21" s="147" t="s">
        <v>192</v>
      </c>
      <c r="F21" s="148">
        <v>10232.799999999999</v>
      </c>
      <c r="G21" s="149" t="s">
        <v>149</v>
      </c>
      <c r="H21" s="149" t="s">
        <v>220</v>
      </c>
      <c r="I21" s="149" t="s">
        <v>220</v>
      </c>
      <c r="J21" s="149">
        <v>3.5</v>
      </c>
      <c r="K21" s="149" t="s">
        <v>220</v>
      </c>
    </row>
    <row r="22" spans="1:11" s="74" customFormat="1" ht="15.95" customHeight="1">
      <c r="C22" s="163" t="s">
        <v>197</v>
      </c>
      <c r="D22" s="147" t="s">
        <v>198</v>
      </c>
      <c r="E22" s="147" t="s">
        <v>192</v>
      </c>
      <c r="F22" s="148">
        <v>15070.9</v>
      </c>
      <c r="G22" s="149" t="s">
        <v>149</v>
      </c>
      <c r="H22" s="149">
        <v>5.5</v>
      </c>
      <c r="I22" s="149">
        <v>6</v>
      </c>
      <c r="J22" s="149">
        <v>5</v>
      </c>
      <c r="K22" s="149">
        <v>3</v>
      </c>
    </row>
    <row r="23" spans="1:11" s="74" customFormat="1" ht="15.95" customHeight="1">
      <c r="A23" s="74" t="s">
        <v>199</v>
      </c>
      <c r="C23" s="163" t="s">
        <v>200</v>
      </c>
      <c r="D23" s="147" t="s">
        <v>201</v>
      </c>
      <c r="E23" s="147" t="s">
        <v>192</v>
      </c>
      <c r="F23" s="148">
        <v>12780</v>
      </c>
      <c r="G23" s="149" t="s">
        <v>149</v>
      </c>
      <c r="H23" s="149">
        <v>5.5</v>
      </c>
      <c r="I23" s="149">
        <v>6</v>
      </c>
      <c r="J23" s="149">
        <v>5</v>
      </c>
      <c r="K23" s="149">
        <v>3</v>
      </c>
    </row>
    <row r="24" spans="1:11" s="74" customFormat="1" ht="15.95" customHeight="1">
      <c r="A24" s="74" t="s">
        <v>202</v>
      </c>
      <c r="C24" s="163" t="s">
        <v>203</v>
      </c>
      <c r="D24" s="147" t="s">
        <v>201</v>
      </c>
      <c r="E24" s="147" t="s">
        <v>192</v>
      </c>
      <c r="F24" s="148">
        <v>10289</v>
      </c>
      <c r="G24" s="149" t="s">
        <v>149</v>
      </c>
      <c r="H24" s="149">
        <v>4.5</v>
      </c>
      <c r="I24" s="149">
        <v>5.5</v>
      </c>
      <c r="J24" s="149">
        <v>3.5</v>
      </c>
      <c r="K24" s="149">
        <v>3</v>
      </c>
    </row>
    <row r="25" spans="1:11" s="74" customFormat="1" ht="15.95" customHeight="1">
      <c r="A25" s="74" t="s">
        <v>207</v>
      </c>
      <c r="C25" s="163" t="s">
        <v>205</v>
      </c>
      <c r="D25" s="147" t="s">
        <v>206</v>
      </c>
      <c r="E25" s="147" t="s">
        <v>192</v>
      </c>
      <c r="F25" s="148">
        <v>20446</v>
      </c>
      <c r="G25" s="149" t="s">
        <v>149</v>
      </c>
      <c r="H25" s="149">
        <v>4</v>
      </c>
      <c r="I25" s="149">
        <v>3</v>
      </c>
      <c r="J25" s="149">
        <v>6</v>
      </c>
      <c r="K25" s="149">
        <v>3</v>
      </c>
    </row>
    <row r="26" spans="1:11" s="74" customFormat="1" ht="15.95" customHeight="1">
      <c r="A26" s="74" t="s">
        <v>204</v>
      </c>
      <c r="C26" s="163" t="s">
        <v>209</v>
      </c>
      <c r="D26" s="147" t="s">
        <v>210</v>
      </c>
      <c r="E26" s="147" t="s">
        <v>192</v>
      </c>
      <c r="F26" s="148">
        <v>8554</v>
      </c>
      <c r="G26" s="149" t="s">
        <v>158</v>
      </c>
      <c r="H26" s="149">
        <v>5</v>
      </c>
      <c r="I26" s="149">
        <v>6</v>
      </c>
      <c r="J26" s="149">
        <v>4.5</v>
      </c>
      <c r="K26" s="149">
        <v>3</v>
      </c>
    </row>
    <row r="27" spans="1:11" s="74" customFormat="1" ht="15.95" customHeight="1">
      <c r="A27" s="74" t="s">
        <v>208</v>
      </c>
      <c r="C27" s="163" t="s">
        <v>212</v>
      </c>
      <c r="D27" s="147" t="s">
        <v>210</v>
      </c>
      <c r="E27" s="147" t="s">
        <v>192</v>
      </c>
      <c r="F27" s="148">
        <v>14602</v>
      </c>
      <c r="G27" s="149" t="s">
        <v>158</v>
      </c>
      <c r="H27" s="149">
        <v>4.5</v>
      </c>
      <c r="I27" s="149">
        <v>5.5</v>
      </c>
      <c r="J27" s="149">
        <v>4</v>
      </c>
      <c r="K27" s="149">
        <v>3</v>
      </c>
    </row>
    <row r="28" spans="1:11" s="74" customFormat="1" ht="15.95" customHeight="1">
      <c r="A28" s="74" t="s">
        <v>211</v>
      </c>
      <c r="C28" s="163" t="s">
        <v>213</v>
      </c>
      <c r="D28" s="147" t="s">
        <v>210</v>
      </c>
      <c r="E28" s="147" t="s">
        <v>192</v>
      </c>
      <c r="F28" s="148">
        <v>19333.7</v>
      </c>
      <c r="G28" s="149" t="s">
        <v>149</v>
      </c>
      <c r="H28" s="149">
        <v>5.5</v>
      </c>
      <c r="I28" s="149">
        <v>5.5</v>
      </c>
      <c r="J28" s="149">
        <v>5.5</v>
      </c>
      <c r="K28" s="149">
        <v>3</v>
      </c>
    </row>
    <row r="29" spans="1:11" s="74" customFormat="1" ht="15.95" customHeight="1">
      <c r="A29" s="74" t="s">
        <v>214</v>
      </c>
      <c r="C29" s="163" t="s">
        <v>215</v>
      </c>
      <c r="D29" s="147" t="s">
        <v>216</v>
      </c>
      <c r="E29" s="147" t="s">
        <v>217</v>
      </c>
      <c r="F29" s="148">
        <v>11972.5</v>
      </c>
      <c r="G29" s="149" t="s">
        <v>149</v>
      </c>
      <c r="H29" s="149">
        <v>5.5</v>
      </c>
      <c r="I29" s="149">
        <v>5</v>
      </c>
      <c r="J29" s="149">
        <v>5</v>
      </c>
      <c r="K29" s="149">
        <v>3</v>
      </c>
    </row>
    <row r="30" spans="1:11" s="74" customFormat="1" ht="15.95" customHeight="1">
      <c r="C30" s="150" t="s">
        <v>304</v>
      </c>
      <c r="D30" s="151"/>
      <c r="E30" s="152"/>
      <c r="F30" s="153"/>
      <c r="G30" s="152"/>
      <c r="H30" s="154">
        <v>5.2</v>
      </c>
      <c r="I30" s="154">
        <v>4.9000000000000004</v>
      </c>
      <c r="J30" s="154">
        <v>4.8</v>
      </c>
      <c r="K30" s="154">
        <v>3</v>
      </c>
    </row>
    <row r="31" spans="1:11" s="74" customFormat="1" ht="15.95" customHeight="1">
      <c r="C31" s="150" t="s">
        <v>305</v>
      </c>
      <c r="D31" s="151"/>
      <c r="E31" s="152"/>
      <c r="F31" s="153"/>
      <c r="G31" s="152"/>
      <c r="H31" s="155">
        <v>1</v>
      </c>
      <c r="I31" s="155">
        <v>1</v>
      </c>
      <c r="J31" s="155">
        <v>1</v>
      </c>
      <c r="K31" s="154"/>
    </row>
  </sheetData>
  <pageMargins left="0.7" right="0.7" top="0.75" bottom="0.75" header="0.3" footer="0.3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0DE2-8DEC-428E-B81D-D646BA5F8C99}">
  <sheetPr>
    <tabColor theme="7"/>
    <pageSetUpPr fitToPage="1"/>
  </sheetPr>
  <dimension ref="B1:R99"/>
  <sheetViews>
    <sheetView showGridLines="0" tabSelected="1" topLeftCell="A66" zoomScale="93" zoomScaleNormal="93" workbookViewId="0">
      <selection activeCell="E2" sqref="E2"/>
    </sheetView>
  </sheetViews>
  <sheetFormatPr defaultColWidth="12.5" defaultRowHeight="14.25"/>
  <cols>
    <col min="1" max="1" width="2.875" style="19" customWidth="1"/>
    <col min="2" max="2" width="38.5" style="19" customWidth="1"/>
    <col min="3" max="3" width="13" style="19" customWidth="1"/>
    <col min="4" max="6" width="12.5" style="19"/>
    <col min="7" max="7" width="13" style="19" customWidth="1"/>
    <col min="8" max="10" width="12.5" style="19"/>
    <col min="11" max="11" width="13" style="19" customWidth="1"/>
    <col min="12" max="14" width="12.5" style="19"/>
    <col min="15" max="15" width="0" style="19" hidden="1" customWidth="1"/>
    <col min="16" max="16" width="13" style="19" hidden="1" customWidth="1"/>
    <col min="17" max="17" width="0" style="19" hidden="1" customWidth="1"/>
    <col min="18" max="18" width="11.375" style="19" hidden="1" customWidth="1"/>
    <col min="19" max="16384" width="12.5" style="19"/>
  </cols>
  <sheetData>
    <row r="1" spans="2:18" ht="48.6" customHeight="1"/>
    <row r="2" spans="2:18" ht="30" customHeight="1">
      <c r="B2" s="377" t="s">
        <v>274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18" ht="21.95" customHeight="1">
      <c r="B3" s="378" t="s">
        <v>221</v>
      </c>
    </row>
    <row r="4" spans="2:18" ht="15.95" customHeight="1">
      <c r="B4" s="47" t="s">
        <v>323</v>
      </c>
    </row>
    <row r="5" spans="2:18" ht="15.95" customHeight="1"/>
    <row r="6" spans="2:18" ht="15.95" customHeight="1">
      <c r="B6" s="391" t="s">
        <v>222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</row>
    <row r="7" spans="2:18" ht="15.95" customHeight="1">
      <c r="B7" s="92"/>
      <c r="C7" s="392" t="s">
        <v>289</v>
      </c>
      <c r="D7" s="393"/>
      <c r="E7" s="393"/>
      <c r="F7" s="393"/>
      <c r="G7" s="392" t="s">
        <v>61</v>
      </c>
      <c r="H7" s="393"/>
      <c r="I7" s="393"/>
      <c r="J7" s="393"/>
      <c r="K7" s="392" t="s">
        <v>62</v>
      </c>
      <c r="L7" s="393"/>
      <c r="M7" s="393"/>
      <c r="N7" s="393"/>
      <c r="O7" s="392" t="s">
        <v>63</v>
      </c>
      <c r="P7" s="393"/>
      <c r="Q7" s="393"/>
      <c r="R7" s="393"/>
    </row>
    <row r="8" spans="2:18" ht="15.95" customHeight="1">
      <c r="B8" s="98"/>
      <c r="C8" s="411" t="s">
        <v>223</v>
      </c>
      <c r="D8" s="412"/>
      <c r="E8" s="411" t="s">
        <v>224</v>
      </c>
      <c r="F8" s="412"/>
      <c r="G8" s="411" t="s">
        <v>223</v>
      </c>
      <c r="H8" s="412"/>
      <c r="I8" s="411" t="s">
        <v>224</v>
      </c>
      <c r="J8" s="412"/>
      <c r="K8" s="411" t="s">
        <v>223</v>
      </c>
      <c r="L8" s="412"/>
      <c r="M8" s="411" t="s">
        <v>224</v>
      </c>
      <c r="N8" s="412"/>
      <c r="O8" s="411" t="s">
        <v>225</v>
      </c>
      <c r="P8" s="412"/>
      <c r="Q8" s="411" t="s">
        <v>224</v>
      </c>
      <c r="R8" s="412"/>
    </row>
    <row r="9" spans="2:18" ht="28.5">
      <c r="B9" s="99"/>
      <c r="C9" s="133" t="s">
        <v>89</v>
      </c>
      <c r="D9" s="93" t="s">
        <v>226</v>
      </c>
      <c r="E9" s="133" t="s">
        <v>89</v>
      </c>
      <c r="F9" s="93" t="s">
        <v>226</v>
      </c>
      <c r="G9" s="133" t="s">
        <v>89</v>
      </c>
      <c r="H9" s="93" t="s">
        <v>226</v>
      </c>
      <c r="I9" s="133" t="s">
        <v>89</v>
      </c>
      <c r="J9" s="93" t="s">
        <v>226</v>
      </c>
      <c r="K9" s="133" t="s">
        <v>89</v>
      </c>
      <c r="L9" s="93" t="s">
        <v>226</v>
      </c>
      <c r="M9" s="133" t="s">
        <v>89</v>
      </c>
      <c r="N9" s="93" t="s">
        <v>226</v>
      </c>
      <c r="O9" s="133" t="s">
        <v>89</v>
      </c>
      <c r="P9" s="93" t="s">
        <v>226</v>
      </c>
      <c r="Q9" s="133" t="s">
        <v>89</v>
      </c>
      <c r="R9" s="93" t="s">
        <v>226</v>
      </c>
    </row>
    <row r="10" spans="2:18" ht="15.95" customHeight="1">
      <c r="B10" s="95" t="s">
        <v>227</v>
      </c>
      <c r="C10" s="112">
        <v>4</v>
      </c>
      <c r="D10" s="94">
        <f>IFERROR($C10/$C$14*100,0)</f>
        <v>6.4516129032258061</v>
      </c>
      <c r="E10" s="112">
        <v>8</v>
      </c>
      <c r="F10" s="94">
        <f>IFERROR($E10/$C$14*100,0)</f>
        <v>12.903225806451612</v>
      </c>
      <c r="G10" s="112">
        <v>3</v>
      </c>
      <c r="H10" s="94">
        <f>IFERROR($G10/$G$14*100,0)</f>
        <v>4.838709677419355</v>
      </c>
      <c r="I10" s="112">
        <v>6</v>
      </c>
      <c r="J10" s="94">
        <f>IFERROR($I10/$G$14*100,0)</f>
        <v>9.67741935483871</v>
      </c>
      <c r="K10" s="112">
        <v>1</v>
      </c>
      <c r="L10" s="94">
        <f>IFERROR($K10/$K$14*100,0)</f>
        <v>2.5641025641025639</v>
      </c>
      <c r="M10" s="112">
        <v>2</v>
      </c>
      <c r="N10" s="94">
        <f>IFERROR($M10/$K$14*100,0)</f>
        <v>5.1282051282051277</v>
      </c>
      <c r="O10" s="112">
        <f>[8]FY20!C55</f>
        <v>0</v>
      </c>
      <c r="P10" s="94">
        <f>IFERROR($O10/$O$14*100,0)</f>
        <v>0</v>
      </c>
      <c r="Q10" s="112">
        <f>[8]FY20!F55</f>
        <v>1</v>
      </c>
      <c r="R10" s="94">
        <f>IFERROR($Q10/$O$14*100,0)</f>
        <v>3.0303030303030303</v>
      </c>
    </row>
    <row r="11" spans="2:18" ht="15.95" customHeight="1">
      <c r="B11" s="95" t="s">
        <v>228</v>
      </c>
      <c r="C11" s="112">
        <v>22</v>
      </c>
      <c r="D11" s="94">
        <f>IFERROR($C11/$C$14*100,0)</f>
        <v>35.483870967741936</v>
      </c>
      <c r="E11" s="112">
        <v>16</v>
      </c>
      <c r="F11" s="94">
        <f t="shared" ref="F11:F12" si="0">IFERROR($E11/$C$14*100,0)</f>
        <v>25.806451612903224</v>
      </c>
      <c r="G11" s="112">
        <v>22</v>
      </c>
      <c r="H11" s="94">
        <f>IFERROR($G11/$G$14*100,0)</f>
        <v>35.483870967741936</v>
      </c>
      <c r="I11" s="112">
        <v>19</v>
      </c>
      <c r="J11" s="94">
        <f t="shared" ref="J11:J12" si="1">IFERROR($I11/$G$14*100,0)</f>
        <v>30.64516129032258</v>
      </c>
      <c r="K11" s="112">
        <v>13</v>
      </c>
      <c r="L11" s="94">
        <f t="shared" ref="L11" si="2">IFERROR($K11/$K$14*100,0)</f>
        <v>33.333333333333329</v>
      </c>
      <c r="M11" s="112">
        <v>17</v>
      </c>
      <c r="N11" s="94">
        <f>IFERROR($M11/$K$14*100,0)</f>
        <v>43.589743589743591</v>
      </c>
      <c r="O11" s="112">
        <v>13</v>
      </c>
      <c r="P11" s="94">
        <f>IFERROR($O11/$O$14*100,0)</f>
        <v>39.393939393939391</v>
      </c>
      <c r="Q11" s="112">
        <v>14</v>
      </c>
      <c r="R11" s="94">
        <f t="shared" ref="R11:R13" si="3">IFERROR($Q11/$O$14*100,0)</f>
        <v>42.424242424242422</v>
      </c>
    </row>
    <row r="12" spans="2:18" ht="15.95" customHeight="1">
      <c r="B12" s="95" t="s">
        <v>229</v>
      </c>
      <c r="C12" s="112">
        <v>7</v>
      </c>
      <c r="D12" s="94">
        <f>IFERROR($C12/$C$14*100,0)</f>
        <v>11.29032258064516</v>
      </c>
      <c r="E12" s="112">
        <v>5</v>
      </c>
      <c r="F12" s="94">
        <f t="shared" si="0"/>
        <v>8.064516129032258</v>
      </c>
      <c r="G12" s="112">
        <v>8</v>
      </c>
      <c r="H12" s="94">
        <f>IFERROR($G12/$G$14*100,0)</f>
        <v>12.903225806451612</v>
      </c>
      <c r="I12" s="112">
        <v>4</v>
      </c>
      <c r="J12" s="94">
        <f t="shared" si="1"/>
        <v>6.4516129032258061</v>
      </c>
      <c r="K12" s="112">
        <v>5</v>
      </c>
      <c r="L12" s="94">
        <f>IFERROR($K12/$K$14*100,0)</f>
        <v>12.820512820512819</v>
      </c>
      <c r="M12" s="112">
        <v>1</v>
      </c>
      <c r="N12" s="94">
        <f t="shared" ref="N12" si="4">IFERROR($M12/$K$14*100,0)</f>
        <v>2.5641025641025639</v>
      </c>
      <c r="O12" s="112">
        <f>[8]FY20!E55</f>
        <v>4</v>
      </c>
      <c r="P12" s="94">
        <f t="shared" ref="P12:P13" si="5">IFERROR($O12/$O$14*100,0)</f>
        <v>12.121212121212121</v>
      </c>
      <c r="Q12" s="112">
        <f>[8]FY20!H55</f>
        <v>1</v>
      </c>
      <c r="R12" s="94">
        <f t="shared" si="3"/>
        <v>3.0303030303030303</v>
      </c>
    </row>
    <row r="13" spans="2:18" ht="15.95" customHeight="1">
      <c r="B13" s="97" t="s">
        <v>230</v>
      </c>
      <c r="C13" s="113">
        <f>SUM(C10:C12)</f>
        <v>33</v>
      </c>
      <c r="D13" s="96">
        <f>IFERROR($C13/$C$14*100,0)</f>
        <v>53.225806451612897</v>
      </c>
      <c r="E13" s="113">
        <f>SUM(E10:E12)</f>
        <v>29</v>
      </c>
      <c r="F13" s="96">
        <f>IFERROR($E13/$C$14*100,0)</f>
        <v>46.774193548387096</v>
      </c>
      <c r="G13" s="113">
        <f>SUM(G10:G12)</f>
        <v>33</v>
      </c>
      <c r="H13" s="96">
        <f>IFERROR($G13/$G$14*100,0)</f>
        <v>53.225806451612897</v>
      </c>
      <c r="I13" s="113">
        <f>SUM(I10:I12)</f>
        <v>29</v>
      </c>
      <c r="J13" s="96">
        <f>IFERROR($I13/$G$14*100,0)</f>
        <v>46.774193548387096</v>
      </c>
      <c r="K13" s="113">
        <f>SUM(K10:K12)</f>
        <v>19</v>
      </c>
      <c r="L13" s="96">
        <f>IFERROR($K13/$K$14*100,0)</f>
        <v>48.717948717948715</v>
      </c>
      <c r="M13" s="113">
        <f>SUM(M10:M12)</f>
        <v>20</v>
      </c>
      <c r="N13" s="96">
        <f>IFERROR($M13/$K$14*100,0)</f>
        <v>51.282051282051277</v>
      </c>
      <c r="O13" s="113">
        <f>SUM(O10:O12)</f>
        <v>17</v>
      </c>
      <c r="P13" s="96">
        <f t="shared" si="5"/>
        <v>51.515151515151516</v>
      </c>
      <c r="Q13" s="113">
        <f>SUM(Q10:Q12)</f>
        <v>16</v>
      </c>
      <c r="R13" s="96">
        <f t="shared" si="3"/>
        <v>48.484848484848484</v>
      </c>
    </row>
    <row r="14" spans="2:18" ht="15.95" customHeight="1" thickBot="1">
      <c r="B14" s="115" t="s">
        <v>231</v>
      </c>
      <c r="C14" s="408">
        <f>C13+E13</f>
        <v>62</v>
      </c>
      <c r="D14" s="404"/>
      <c r="E14" s="404"/>
      <c r="F14" s="404"/>
      <c r="G14" s="408">
        <f>G13+I13</f>
        <v>62</v>
      </c>
      <c r="H14" s="404"/>
      <c r="I14" s="404"/>
      <c r="J14" s="404"/>
      <c r="K14" s="408">
        <f>K13+M13</f>
        <v>39</v>
      </c>
      <c r="L14" s="404"/>
      <c r="M14" s="404"/>
      <c r="N14" s="404"/>
      <c r="O14" s="408">
        <f>O13+Q13</f>
        <v>33</v>
      </c>
      <c r="P14" s="404"/>
      <c r="Q14" s="404"/>
      <c r="R14" s="404"/>
    </row>
    <row r="15" spans="2:18" ht="15.95" customHeight="1"/>
    <row r="16" spans="2:18" ht="15.95" customHeight="1">
      <c r="B16" s="391" t="s">
        <v>232</v>
      </c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</row>
    <row r="17" spans="2:18" ht="15.95" customHeight="1">
      <c r="B17" s="92"/>
      <c r="C17" s="392" t="s">
        <v>289</v>
      </c>
      <c r="D17" s="393"/>
      <c r="E17" s="393"/>
      <c r="F17" s="393"/>
      <c r="G17" s="410" t="s">
        <v>61</v>
      </c>
      <c r="H17" s="406"/>
      <c r="I17" s="406"/>
      <c r="J17" s="406"/>
      <c r="K17" s="406" t="s">
        <v>62</v>
      </c>
      <c r="L17" s="406"/>
      <c r="M17" s="406"/>
      <c r="N17" s="406"/>
      <c r="O17" s="406" t="s">
        <v>63</v>
      </c>
      <c r="P17" s="406"/>
      <c r="Q17" s="406"/>
      <c r="R17" s="407"/>
    </row>
    <row r="18" spans="2:18" ht="15.95" customHeight="1">
      <c r="B18" s="98"/>
      <c r="C18" s="409" t="s">
        <v>223</v>
      </c>
      <c r="D18" s="402"/>
      <c r="E18" s="402" t="s">
        <v>224</v>
      </c>
      <c r="F18" s="402"/>
      <c r="G18" s="409" t="s">
        <v>223</v>
      </c>
      <c r="H18" s="402"/>
      <c r="I18" s="402" t="s">
        <v>224</v>
      </c>
      <c r="J18" s="402"/>
      <c r="K18" s="402" t="s">
        <v>223</v>
      </c>
      <c r="L18" s="402"/>
      <c r="M18" s="400" t="s">
        <v>224</v>
      </c>
      <c r="N18" s="401"/>
      <c r="O18" s="402" t="s">
        <v>225</v>
      </c>
      <c r="P18" s="402"/>
      <c r="Q18" s="402" t="s">
        <v>224</v>
      </c>
      <c r="R18" s="400"/>
    </row>
    <row r="19" spans="2:18" ht="15.95" customHeight="1">
      <c r="B19" s="111"/>
      <c r="C19" s="133" t="s">
        <v>89</v>
      </c>
      <c r="D19" s="102" t="s">
        <v>233</v>
      </c>
      <c r="E19" s="103" t="s">
        <v>89</v>
      </c>
      <c r="F19" s="102" t="s">
        <v>233</v>
      </c>
      <c r="G19" s="133" t="s">
        <v>89</v>
      </c>
      <c r="H19" s="102" t="s">
        <v>233</v>
      </c>
      <c r="I19" s="103" t="s">
        <v>89</v>
      </c>
      <c r="J19" s="102" t="s">
        <v>233</v>
      </c>
      <c r="K19" s="103" t="s">
        <v>89</v>
      </c>
      <c r="L19" s="102" t="s">
        <v>233</v>
      </c>
      <c r="M19" s="103" t="s">
        <v>89</v>
      </c>
      <c r="N19" s="102" t="s">
        <v>233</v>
      </c>
      <c r="O19" s="103" t="s">
        <v>89</v>
      </c>
      <c r="P19" s="102" t="s">
        <v>233</v>
      </c>
      <c r="Q19" s="103" t="s">
        <v>89</v>
      </c>
      <c r="R19" s="93" t="s">
        <v>233</v>
      </c>
    </row>
    <row r="20" spans="2:18" ht="15.95" customHeight="1">
      <c r="B20" s="95" t="s">
        <v>227</v>
      </c>
      <c r="C20" s="112">
        <v>1</v>
      </c>
      <c r="D20" s="94">
        <f>IFERROR($C20/$C$24*100,0)</f>
        <v>6.666666666666667</v>
      </c>
      <c r="E20" s="101">
        <v>2</v>
      </c>
      <c r="F20" s="100">
        <f>IFERROR(E20/$G$24*100,0)</f>
        <v>18.181818181818183</v>
      </c>
      <c r="G20" s="112">
        <v>0</v>
      </c>
      <c r="H20" s="100">
        <f>IFERROR($G20/$G$24*100,0)</f>
        <v>0</v>
      </c>
      <c r="I20" s="101">
        <v>1</v>
      </c>
      <c r="J20" s="100">
        <f>IFERROR(I20/$G$24*100,0)</f>
        <v>9.0909090909090917</v>
      </c>
      <c r="K20" s="101">
        <v>1</v>
      </c>
      <c r="L20" s="100">
        <f>IFERROR($K20/$K$24*100,0)</f>
        <v>10</v>
      </c>
      <c r="M20" s="101">
        <v>1</v>
      </c>
      <c r="N20" s="100">
        <f>IFERROR(M20/$K$24*100,0)</f>
        <v>10</v>
      </c>
      <c r="O20" s="101">
        <v>0</v>
      </c>
      <c r="P20" s="100">
        <f>IFERROR(O20/$O$24*100,0)</f>
        <v>0</v>
      </c>
      <c r="Q20" s="101">
        <v>0</v>
      </c>
      <c r="R20" s="94">
        <f>IFERROR($Q20/$O$24*100,0)</f>
        <v>0</v>
      </c>
    </row>
    <row r="21" spans="2:18" ht="15.95" customHeight="1">
      <c r="B21" s="95" t="s">
        <v>228</v>
      </c>
      <c r="C21" s="112">
        <v>4</v>
      </c>
      <c r="D21" s="94">
        <f t="shared" ref="D21:D22" si="6">IFERROR($C21/$C$24*100,0)</f>
        <v>26.666666666666668</v>
      </c>
      <c r="E21" s="101">
        <v>4</v>
      </c>
      <c r="F21" s="100">
        <f t="shared" ref="F21" si="7">IFERROR(E21/$G$24*100,0)</f>
        <v>36.363636363636367</v>
      </c>
      <c r="G21" s="112">
        <v>1</v>
      </c>
      <c r="H21" s="100">
        <f>IFERROR($G21/$G$24*100,0)</f>
        <v>9.0909090909090917</v>
      </c>
      <c r="I21" s="101">
        <v>7</v>
      </c>
      <c r="J21" s="100">
        <f t="shared" ref="J21" si="8">IFERROR(I21/$G$24*100,0)</f>
        <v>63.636363636363633</v>
      </c>
      <c r="K21" s="101">
        <v>3</v>
      </c>
      <c r="L21" s="100">
        <f t="shared" ref="L21:L23" si="9">IFERROR($K21/$K$24*100,0)</f>
        <v>30</v>
      </c>
      <c r="M21" s="101">
        <v>5</v>
      </c>
      <c r="N21" s="100">
        <f t="shared" ref="N21:N23" si="10">IFERROR(M21/$K$24*100,0)</f>
        <v>50</v>
      </c>
      <c r="O21" s="101">
        <v>0</v>
      </c>
      <c r="P21" s="100">
        <f t="shared" ref="P21:P23" si="11">IFERROR(O21/$O$24*100,0)</f>
        <v>0</v>
      </c>
      <c r="Q21" s="101">
        <v>0</v>
      </c>
      <c r="R21" s="94">
        <f t="shared" ref="R21:R23" si="12">IFERROR($Q21/$O$24*100,0)</f>
        <v>0</v>
      </c>
    </row>
    <row r="22" spans="2:18" ht="15.95" customHeight="1">
      <c r="B22" s="95" t="s">
        <v>229</v>
      </c>
      <c r="C22" s="112">
        <v>2</v>
      </c>
      <c r="D22" s="94">
        <f t="shared" si="6"/>
        <v>13.333333333333334</v>
      </c>
      <c r="E22" s="101">
        <v>2</v>
      </c>
      <c r="F22" s="100">
        <f>IFERROR(E22/$G$24*100,0)</f>
        <v>18.181818181818183</v>
      </c>
      <c r="G22" s="112">
        <v>0</v>
      </c>
      <c r="H22" s="100">
        <f>IFERROR($G22/$G$24*100,0)</f>
        <v>0</v>
      </c>
      <c r="I22" s="101">
        <v>2</v>
      </c>
      <c r="J22" s="100">
        <f>IFERROR(I22/$G$24*100,0)</f>
        <v>18.181818181818183</v>
      </c>
      <c r="K22" s="101">
        <v>0</v>
      </c>
      <c r="L22" s="100">
        <f t="shared" si="9"/>
        <v>0</v>
      </c>
      <c r="M22" s="101">
        <v>0</v>
      </c>
      <c r="N22" s="100">
        <f t="shared" si="10"/>
        <v>0</v>
      </c>
      <c r="O22" s="101">
        <v>0</v>
      </c>
      <c r="P22" s="100">
        <f t="shared" si="11"/>
        <v>0</v>
      </c>
      <c r="Q22" s="101">
        <v>0</v>
      </c>
      <c r="R22" s="94">
        <f t="shared" si="12"/>
        <v>0</v>
      </c>
    </row>
    <row r="23" spans="2:18" ht="15.95" customHeight="1">
      <c r="B23" s="97" t="s">
        <v>230</v>
      </c>
      <c r="C23" s="113">
        <f t="shared" ref="C23" si="13">SUM(C20:C22)</f>
        <v>7</v>
      </c>
      <c r="D23" s="143">
        <f>IFERROR($C23/$C$24*100,0)</f>
        <v>46.666666666666664</v>
      </c>
      <c r="E23" s="84">
        <f>SUM(E20:E22)</f>
        <v>8</v>
      </c>
      <c r="F23" s="143">
        <f>IFERROR(E23/$C$24*100,0)</f>
        <v>53.333333333333336</v>
      </c>
      <c r="G23" s="113">
        <f t="shared" ref="G23" si="14">SUM(G20:G22)</f>
        <v>1</v>
      </c>
      <c r="H23" s="143">
        <f>IFERROR($G23/$G$24*100,0)</f>
        <v>9.0909090909090917</v>
      </c>
      <c r="I23" s="84">
        <f>SUM(I20:I22)</f>
        <v>10</v>
      </c>
      <c r="J23" s="143">
        <f>IFERROR(I23/$G$24*100,0)</f>
        <v>90.909090909090907</v>
      </c>
      <c r="K23" s="84">
        <f t="shared" ref="K23" si="15">SUM(K20:K22)</f>
        <v>4</v>
      </c>
      <c r="L23" s="143">
        <f t="shared" si="9"/>
        <v>40</v>
      </c>
      <c r="M23" s="84">
        <f>SUM(M20:M22)</f>
        <v>6</v>
      </c>
      <c r="N23" s="143">
        <f t="shared" si="10"/>
        <v>60</v>
      </c>
      <c r="O23" s="84">
        <f t="shared" ref="O23:Q23" si="16">SUM(O20:O22)</f>
        <v>0</v>
      </c>
      <c r="P23" s="143">
        <f t="shared" si="11"/>
        <v>0</v>
      </c>
      <c r="Q23" s="84">
        <f t="shared" si="16"/>
        <v>0</v>
      </c>
      <c r="R23" s="96">
        <f t="shared" si="12"/>
        <v>0</v>
      </c>
    </row>
    <row r="24" spans="2:18" ht="15.95" customHeight="1" thickBot="1">
      <c r="B24" s="115" t="s">
        <v>231</v>
      </c>
      <c r="C24" s="408">
        <f>C23+E23</f>
        <v>15</v>
      </c>
      <c r="D24" s="404"/>
      <c r="E24" s="404"/>
      <c r="F24" s="405"/>
      <c r="G24" s="408">
        <f>G23+I23</f>
        <v>11</v>
      </c>
      <c r="H24" s="404"/>
      <c r="I24" s="404"/>
      <c r="J24" s="405"/>
      <c r="K24" s="403">
        <f>K23+M23</f>
        <v>10</v>
      </c>
      <c r="L24" s="404"/>
      <c r="M24" s="404"/>
      <c r="N24" s="405"/>
      <c r="O24" s="403">
        <f>O23+Q23</f>
        <v>0</v>
      </c>
      <c r="P24" s="404"/>
      <c r="Q24" s="404"/>
      <c r="R24" s="404"/>
    </row>
    <row r="25" spans="2:18" ht="15.95" customHeight="1"/>
    <row r="26" spans="2:18" ht="15.95" customHeight="1">
      <c r="B26" s="391" t="s">
        <v>234</v>
      </c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</row>
    <row r="27" spans="2:18" ht="15.95" customHeight="1">
      <c r="B27" s="114"/>
      <c r="C27" s="392" t="s">
        <v>289</v>
      </c>
      <c r="D27" s="393"/>
      <c r="E27" s="393"/>
      <c r="F27" s="393"/>
      <c r="G27" s="406" t="s">
        <v>61</v>
      </c>
      <c r="H27" s="406"/>
      <c r="I27" s="406"/>
      <c r="J27" s="406"/>
      <c r="K27" s="406" t="s">
        <v>62</v>
      </c>
      <c r="L27" s="406"/>
      <c r="M27" s="406"/>
      <c r="N27" s="406"/>
      <c r="O27" s="406" t="s">
        <v>63</v>
      </c>
      <c r="P27" s="406"/>
      <c r="Q27" s="406"/>
      <c r="R27" s="407"/>
    </row>
    <row r="28" spans="2:18" ht="15.95" customHeight="1">
      <c r="B28" s="381"/>
      <c r="C28" s="402" t="s">
        <v>223</v>
      </c>
      <c r="D28" s="402"/>
      <c r="E28" s="402" t="s">
        <v>224</v>
      </c>
      <c r="F28" s="402"/>
      <c r="G28" s="402" t="s">
        <v>223</v>
      </c>
      <c r="H28" s="402"/>
      <c r="I28" s="402" t="s">
        <v>224</v>
      </c>
      <c r="J28" s="402"/>
      <c r="K28" s="402" t="s">
        <v>223</v>
      </c>
      <c r="L28" s="402"/>
      <c r="M28" s="400" t="s">
        <v>224</v>
      </c>
      <c r="N28" s="401"/>
      <c r="O28" s="402" t="s">
        <v>225</v>
      </c>
      <c r="P28" s="402"/>
      <c r="Q28" s="402" t="s">
        <v>224</v>
      </c>
      <c r="R28" s="400"/>
    </row>
    <row r="29" spans="2:18" ht="15.95" customHeight="1">
      <c r="B29" s="109"/>
      <c r="C29" s="103" t="s">
        <v>89</v>
      </c>
      <c r="D29" s="102" t="s">
        <v>233</v>
      </c>
      <c r="E29" s="103" t="s">
        <v>89</v>
      </c>
      <c r="F29" s="102" t="s">
        <v>233</v>
      </c>
      <c r="G29" s="103" t="s">
        <v>89</v>
      </c>
      <c r="H29" s="102" t="s">
        <v>233</v>
      </c>
      <c r="I29" s="103" t="s">
        <v>89</v>
      </c>
      <c r="J29" s="102" t="s">
        <v>233</v>
      </c>
      <c r="K29" s="103" t="s">
        <v>89</v>
      </c>
      <c r="L29" s="102" t="s">
        <v>233</v>
      </c>
      <c r="M29" s="103" t="s">
        <v>89</v>
      </c>
      <c r="N29" s="102" t="s">
        <v>233</v>
      </c>
      <c r="O29" s="103" t="s">
        <v>89</v>
      </c>
      <c r="P29" s="102" t="s">
        <v>233</v>
      </c>
      <c r="Q29" s="103" t="s">
        <v>89</v>
      </c>
      <c r="R29" s="93" t="s">
        <v>233</v>
      </c>
    </row>
    <row r="30" spans="2:18" ht="15.95" customHeight="1">
      <c r="B30" s="108" t="s">
        <v>227</v>
      </c>
      <c r="C30" s="101">
        <v>1</v>
      </c>
      <c r="D30" s="100">
        <f>IFERROR(C30/$G$34*100,0)</f>
        <v>7.6923076923076925</v>
      </c>
      <c r="E30" s="101">
        <v>5</v>
      </c>
      <c r="F30" s="100">
        <f>IFERROR(E30/$G$34*100,0)</f>
        <v>38.461538461538467</v>
      </c>
      <c r="G30" s="101">
        <v>3</v>
      </c>
      <c r="H30" s="100">
        <f>IFERROR(G30/$G$34*100,0)</f>
        <v>23.076923076923077</v>
      </c>
      <c r="I30" s="101">
        <v>2</v>
      </c>
      <c r="J30" s="100">
        <f>IFERROR(I30/$G$34*100,0)</f>
        <v>15.384615384615385</v>
      </c>
      <c r="K30" s="101">
        <v>2</v>
      </c>
      <c r="L30" s="100">
        <f>IFERROR(K30/$K$34*100,0)</f>
        <v>12.5</v>
      </c>
      <c r="M30" s="101">
        <v>2</v>
      </c>
      <c r="N30" s="100">
        <f>IFERROR(M30/$K$34*100,0)</f>
        <v>12.5</v>
      </c>
      <c r="O30" s="101">
        <v>0</v>
      </c>
      <c r="P30" s="100">
        <f>IFERROR(O30/$O$34*100,0)</f>
        <v>0</v>
      </c>
      <c r="Q30" s="101">
        <v>0</v>
      </c>
      <c r="R30" s="94">
        <f>IFERROR(Q30/$O$34*100,0)</f>
        <v>0</v>
      </c>
    </row>
    <row r="31" spans="2:18" ht="15.95" customHeight="1">
      <c r="B31" s="108" t="s">
        <v>228</v>
      </c>
      <c r="C31" s="101">
        <v>5</v>
      </c>
      <c r="D31" s="100">
        <f t="shared" ref="D31:D32" si="17">IFERROR(C31/$G$34*100,0)</f>
        <v>38.461538461538467</v>
      </c>
      <c r="E31" s="101">
        <v>1</v>
      </c>
      <c r="F31" s="100">
        <f t="shared" ref="F31" si="18">IFERROR(E31/$G$34*100,0)</f>
        <v>7.6923076923076925</v>
      </c>
      <c r="G31" s="101">
        <v>1</v>
      </c>
      <c r="H31" s="100">
        <f t="shared" ref="H31:H32" si="19">IFERROR(G31/$G$34*100,0)</f>
        <v>7.6923076923076925</v>
      </c>
      <c r="I31" s="101">
        <v>4</v>
      </c>
      <c r="J31" s="100">
        <f t="shared" ref="J31" si="20">IFERROR(I31/$G$34*100,0)</f>
        <v>30.76923076923077</v>
      </c>
      <c r="K31" s="101">
        <v>3</v>
      </c>
      <c r="L31" s="100">
        <f t="shared" ref="L31:L33" si="21">IFERROR(K31/$K$34*100,0)</f>
        <v>18.75</v>
      </c>
      <c r="M31" s="101">
        <v>8</v>
      </c>
      <c r="N31" s="100">
        <f t="shared" ref="N31:N33" si="22">IFERROR(M31/$K$34*100,0)</f>
        <v>50</v>
      </c>
      <c r="O31" s="101">
        <v>3</v>
      </c>
      <c r="P31" s="100">
        <f t="shared" ref="P31:P32" si="23">IFERROR(O31/$O$34*100,0)</f>
        <v>60</v>
      </c>
      <c r="Q31" s="101">
        <v>2</v>
      </c>
      <c r="R31" s="94">
        <f t="shared" ref="R31:R33" si="24">IFERROR(Q31/$O$34*100,0)</f>
        <v>40</v>
      </c>
    </row>
    <row r="32" spans="2:18" ht="15.95" customHeight="1">
      <c r="B32" s="108" t="s">
        <v>229</v>
      </c>
      <c r="C32" s="101">
        <v>0</v>
      </c>
      <c r="D32" s="100">
        <f t="shared" si="17"/>
        <v>0</v>
      </c>
      <c r="E32" s="101">
        <v>1</v>
      </c>
      <c r="F32" s="100">
        <f>IFERROR(E32/$G$34*100,0)</f>
        <v>7.6923076923076925</v>
      </c>
      <c r="G32" s="101">
        <v>1</v>
      </c>
      <c r="H32" s="100">
        <f t="shared" si="19"/>
        <v>7.6923076923076925</v>
      </c>
      <c r="I32" s="101">
        <v>2</v>
      </c>
      <c r="J32" s="100">
        <f>IFERROR(I32/$G$34*100,0)</f>
        <v>15.384615384615385</v>
      </c>
      <c r="K32" s="101">
        <v>1</v>
      </c>
      <c r="L32" s="100">
        <f t="shared" si="21"/>
        <v>6.25</v>
      </c>
      <c r="M32" s="101">
        <v>0</v>
      </c>
      <c r="N32" s="100">
        <f t="shared" si="22"/>
        <v>0</v>
      </c>
      <c r="O32" s="101">
        <v>0</v>
      </c>
      <c r="P32" s="100">
        <f t="shared" si="23"/>
        <v>0</v>
      </c>
      <c r="Q32" s="101">
        <v>0</v>
      </c>
      <c r="R32" s="94">
        <f t="shared" si="24"/>
        <v>0</v>
      </c>
    </row>
    <row r="33" spans="2:18" ht="15.95" customHeight="1">
      <c r="B33" s="142" t="s">
        <v>230</v>
      </c>
      <c r="C33" s="84">
        <f t="shared" ref="C33" si="25">SUM(C30:C32)</f>
        <v>6</v>
      </c>
      <c r="D33" s="143">
        <f>IFERROR(C33/$C$34*100,0)</f>
        <v>46.153846153846153</v>
      </c>
      <c r="E33" s="84">
        <f>SUM(E30:E32)</f>
        <v>7</v>
      </c>
      <c r="F33" s="143">
        <f>IFERROR(E33/$C$34*100,0)</f>
        <v>53.846153846153847</v>
      </c>
      <c r="G33" s="84">
        <f t="shared" ref="G33" si="26">SUM(G30:G32)</f>
        <v>5</v>
      </c>
      <c r="H33" s="143">
        <f>IFERROR(G33/$G$34*100,0)</f>
        <v>38.461538461538467</v>
      </c>
      <c r="I33" s="84">
        <f t="shared" ref="I33" si="27">SUM(I30:I32)</f>
        <v>8</v>
      </c>
      <c r="J33" s="143">
        <f>IFERROR(I33/$G$34*100,0)</f>
        <v>61.53846153846154</v>
      </c>
      <c r="K33" s="84">
        <f t="shared" ref="K33" si="28">SUM(K30:K32)</f>
        <v>6</v>
      </c>
      <c r="L33" s="143">
        <f t="shared" si="21"/>
        <v>37.5</v>
      </c>
      <c r="M33" s="84">
        <f t="shared" ref="M33" si="29">SUM(M30:M32)</f>
        <v>10</v>
      </c>
      <c r="N33" s="143">
        <f t="shared" si="22"/>
        <v>62.5</v>
      </c>
      <c r="O33" s="84">
        <f t="shared" ref="O33:Q33" si="30">SUM(O30:O32)</f>
        <v>3</v>
      </c>
      <c r="P33" s="143">
        <f>IFERROR(O33/$O$34*100,0)</f>
        <v>60</v>
      </c>
      <c r="Q33" s="84">
        <f t="shared" si="30"/>
        <v>2</v>
      </c>
      <c r="R33" s="96">
        <f t="shared" si="24"/>
        <v>40</v>
      </c>
    </row>
    <row r="34" spans="2:18" ht="15.95" customHeight="1" thickBot="1">
      <c r="B34" s="144" t="s">
        <v>231</v>
      </c>
      <c r="C34" s="403">
        <f>C33+E33</f>
        <v>13</v>
      </c>
      <c r="D34" s="404"/>
      <c r="E34" s="404"/>
      <c r="F34" s="405"/>
      <c r="G34" s="403">
        <f>G33+I33</f>
        <v>13</v>
      </c>
      <c r="H34" s="404"/>
      <c r="I34" s="404"/>
      <c r="J34" s="405"/>
      <c r="K34" s="403">
        <f>K33+M33</f>
        <v>16</v>
      </c>
      <c r="L34" s="404"/>
      <c r="M34" s="404"/>
      <c r="N34" s="405"/>
      <c r="O34" s="403">
        <f>O33+Q33</f>
        <v>5</v>
      </c>
      <c r="P34" s="404"/>
      <c r="Q34" s="404"/>
      <c r="R34" s="404"/>
    </row>
    <row r="35" spans="2:18" ht="15.95" customHeight="1">
      <c r="B35" s="116"/>
      <c r="C35" s="117"/>
      <c r="D35" s="117"/>
      <c r="E35" s="117"/>
      <c r="F35" s="118"/>
      <c r="G35" s="117"/>
      <c r="H35" s="117"/>
      <c r="I35" s="117"/>
      <c r="J35" s="118"/>
      <c r="K35" s="117"/>
      <c r="L35" s="117"/>
      <c r="M35" s="117"/>
      <c r="N35" s="118"/>
      <c r="O35" s="117"/>
      <c r="P35" s="117"/>
      <c r="Q35" s="117"/>
      <c r="R35" s="118"/>
    </row>
    <row r="36" spans="2:18" ht="15.95" customHeight="1">
      <c r="B36" s="126" t="s">
        <v>251</v>
      </c>
      <c r="C36" s="126"/>
      <c r="D36" s="126"/>
      <c r="E36" s="126"/>
      <c r="F36" s="126"/>
      <c r="G36" s="379"/>
      <c r="H36" s="379"/>
    </row>
    <row r="37" spans="2:18" ht="15.95" customHeight="1">
      <c r="B37" s="136"/>
      <c r="C37" s="397" t="s">
        <v>289</v>
      </c>
      <c r="D37" s="397"/>
      <c r="E37" s="398" t="s">
        <v>61</v>
      </c>
      <c r="F37" s="399"/>
      <c r="G37" s="397" t="s">
        <v>62</v>
      </c>
      <c r="H37" s="397"/>
    </row>
    <row r="38" spans="2:18" ht="15.95" customHeight="1">
      <c r="B38" s="137" t="s">
        <v>250</v>
      </c>
      <c r="C38" s="134" t="s">
        <v>223</v>
      </c>
      <c r="D38" s="135" t="s">
        <v>224</v>
      </c>
      <c r="E38" s="134" t="s">
        <v>223</v>
      </c>
      <c r="F38" s="135" t="s">
        <v>224</v>
      </c>
      <c r="G38" s="134" t="s">
        <v>223</v>
      </c>
      <c r="H38" s="135" t="s">
        <v>224</v>
      </c>
    </row>
    <row r="39" spans="2:18" ht="15.95" customHeight="1">
      <c r="B39" s="110" t="s">
        <v>241</v>
      </c>
      <c r="C39" s="105">
        <v>1</v>
      </c>
      <c r="D39" s="104">
        <v>1</v>
      </c>
      <c r="E39" s="105">
        <v>1</v>
      </c>
      <c r="F39" s="104">
        <v>1</v>
      </c>
      <c r="G39" s="105">
        <v>1</v>
      </c>
      <c r="H39" s="104">
        <v>1</v>
      </c>
    </row>
    <row r="40" spans="2:18" ht="15.95" customHeight="1">
      <c r="B40" s="110" t="s">
        <v>242</v>
      </c>
      <c r="C40" s="105">
        <v>1</v>
      </c>
      <c r="D40" s="104">
        <v>1</v>
      </c>
      <c r="E40" s="105">
        <v>1</v>
      </c>
      <c r="F40" s="104">
        <v>1</v>
      </c>
      <c r="G40" s="105">
        <v>1</v>
      </c>
      <c r="H40" s="104">
        <v>1</v>
      </c>
    </row>
    <row r="41" spans="2:18" ht="15.95" customHeight="1">
      <c r="B41" s="110" t="s">
        <v>243</v>
      </c>
      <c r="C41" s="105">
        <v>1</v>
      </c>
      <c r="D41" s="104">
        <v>1</v>
      </c>
      <c r="E41" s="105">
        <v>1</v>
      </c>
      <c r="F41" s="104">
        <v>1</v>
      </c>
      <c r="G41" s="105">
        <v>1</v>
      </c>
      <c r="H41" s="104">
        <v>1</v>
      </c>
    </row>
    <row r="42" spans="2:18" ht="15.95" customHeight="1">
      <c r="B42" s="110" t="s">
        <v>244</v>
      </c>
      <c r="C42" s="105">
        <v>1</v>
      </c>
      <c r="D42" s="104">
        <v>1</v>
      </c>
      <c r="E42" s="105">
        <v>1</v>
      </c>
      <c r="F42" s="104">
        <v>1</v>
      </c>
      <c r="G42" s="105">
        <v>1</v>
      </c>
      <c r="H42" s="104">
        <v>1</v>
      </c>
    </row>
    <row r="43" spans="2:18" ht="15.95" customHeight="1">
      <c r="B43" s="25"/>
      <c r="C43" s="380"/>
      <c r="D43" s="380"/>
      <c r="E43" s="380"/>
      <c r="F43" s="380"/>
      <c r="G43" s="380"/>
      <c r="H43" s="380"/>
    </row>
    <row r="44" spans="2:18" ht="21.95" customHeight="1">
      <c r="B44" s="378" t="s">
        <v>235</v>
      </c>
    </row>
    <row r="45" spans="2:18" ht="15.95" customHeight="1">
      <c r="B45" s="21"/>
    </row>
    <row r="46" spans="2:18" ht="15.95" customHeight="1">
      <c r="B46" s="391" t="s">
        <v>236</v>
      </c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</row>
    <row r="47" spans="2:18" ht="15.95" customHeight="1">
      <c r="B47" s="92"/>
      <c r="C47" s="392" t="s">
        <v>289</v>
      </c>
      <c r="D47" s="393"/>
      <c r="E47" s="393"/>
      <c r="F47" s="393"/>
      <c r="G47" s="394" t="s">
        <v>61</v>
      </c>
      <c r="H47" s="395"/>
      <c r="I47" s="395"/>
      <c r="J47" s="395"/>
      <c r="K47" s="394" t="s">
        <v>62</v>
      </c>
      <c r="L47" s="395"/>
      <c r="M47" s="395"/>
      <c r="N47" s="395"/>
      <c r="O47" s="394" t="s">
        <v>63</v>
      </c>
      <c r="P47" s="395"/>
      <c r="Q47" s="395"/>
      <c r="R47" s="395"/>
    </row>
    <row r="48" spans="2:18" ht="15.95" customHeight="1">
      <c r="B48" s="98"/>
      <c r="C48" s="382" t="s">
        <v>223</v>
      </c>
      <c r="D48" s="383"/>
      <c r="E48" s="384" t="s">
        <v>224</v>
      </c>
      <c r="F48" s="384"/>
      <c r="G48" s="382" t="s">
        <v>223</v>
      </c>
      <c r="H48" s="383"/>
      <c r="I48" s="384" t="s">
        <v>224</v>
      </c>
      <c r="J48" s="384"/>
      <c r="K48" s="382" t="s">
        <v>223</v>
      </c>
      <c r="L48" s="383"/>
      <c r="M48" s="384" t="s">
        <v>224</v>
      </c>
      <c r="N48" s="384"/>
      <c r="O48" s="382" t="s">
        <v>225</v>
      </c>
      <c r="P48" s="383"/>
      <c r="Q48" s="384" t="s">
        <v>224</v>
      </c>
      <c r="R48" s="384"/>
    </row>
    <row r="49" spans="2:18" ht="15.95" customHeight="1">
      <c r="B49" s="25"/>
      <c r="C49" s="130" t="s">
        <v>89</v>
      </c>
      <c r="D49" s="132" t="s">
        <v>237</v>
      </c>
      <c r="E49" s="131" t="s">
        <v>89</v>
      </c>
      <c r="F49" s="131" t="s">
        <v>237</v>
      </c>
      <c r="G49" s="130" t="s">
        <v>89</v>
      </c>
      <c r="H49" s="132" t="s">
        <v>237</v>
      </c>
      <c r="I49" s="131" t="s">
        <v>89</v>
      </c>
      <c r="J49" s="131" t="s">
        <v>237</v>
      </c>
      <c r="K49" s="130" t="s">
        <v>89</v>
      </c>
      <c r="L49" s="132" t="s">
        <v>237</v>
      </c>
      <c r="M49" s="131" t="s">
        <v>89</v>
      </c>
      <c r="N49" s="131" t="s">
        <v>237</v>
      </c>
      <c r="O49" s="130" t="s">
        <v>89</v>
      </c>
      <c r="P49" s="132" t="s">
        <v>237</v>
      </c>
      <c r="Q49" s="131" t="s">
        <v>89</v>
      </c>
      <c r="R49" s="131" t="s">
        <v>237</v>
      </c>
    </row>
    <row r="50" spans="2:18" ht="15.95" customHeight="1">
      <c r="B50" s="119" t="s">
        <v>227</v>
      </c>
      <c r="C50" s="123">
        <v>0</v>
      </c>
      <c r="D50" s="128">
        <f t="shared" ref="D50:D51" si="31">IFERROR(C50/$G$54*100,0)</f>
        <v>0</v>
      </c>
      <c r="E50" s="120">
        <v>0</v>
      </c>
      <c r="F50" s="121">
        <f t="shared" ref="F50:F51" si="32">IFERROR(E50/$G$54*100,0)</f>
        <v>0</v>
      </c>
      <c r="G50" s="123">
        <v>0</v>
      </c>
      <c r="H50" s="128">
        <f t="shared" ref="H50:H51" si="33">IFERROR(G50/$G$54*100,0)</f>
        <v>0</v>
      </c>
      <c r="I50" s="120">
        <v>0</v>
      </c>
      <c r="J50" s="121">
        <f t="shared" ref="J50:J51" si="34">IFERROR(I50/$G$54*100,0)</f>
        <v>0</v>
      </c>
      <c r="K50" s="123">
        <v>0</v>
      </c>
      <c r="L50" s="128">
        <f>IFERROR(K50/$K$54*100,0)</f>
        <v>0</v>
      </c>
      <c r="M50" s="120">
        <v>0</v>
      </c>
      <c r="N50" s="121">
        <f>IFERROR(M50/$K$54*100,0)</f>
        <v>0</v>
      </c>
      <c r="O50" s="123">
        <v>0</v>
      </c>
      <c r="P50" s="128">
        <f>IFERROR(O50/$O$54*100,0)</f>
        <v>0</v>
      </c>
      <c r="Q50" s="120">
        <v>0</v>
      </c>
      <c r="R50" s="121">
        <f>IFERROR(Q50/$O$54*100,0)</f>
        <v>0</v>
      </c>
    </row>
    <row r="51" spans="2:18" ht="15.95" customHeight="1">
      <c r="B51" s="119" t="s">
        <v>228</v>
      </c>
      <c r="C51" s="123">
        <v>1</v>
      </c>
      <c r="D51" s="128">
        <f t="shared" si="31"/>
        <v>11.111111111111111</v>
      </c>
      <c r="E51" s="120">
        <v>0</v>
      </c>
      <c r="F51" s="121">
        <f t="shared" si="32"/>
        <v>0</v>
      </c>
      <c r="G51" s="123">
        <v>0</v>
      </c>
      <c r="H51" s="128">
        <f t="shared" si="33"/>
        <v>0</v>
      </c>
      <c r="I51" s="120">
        <v>0</v>
      </c>
      <c r="J51" s="121">
        <f t="shared" si="34"/>
        <v>0</v>
      </c>
      <c r="K51" s="123">
        <v>0</v>
      </c>
      <c r="L51" s="128">
        <f t="shared" ref="L51:L53" si="35">IFERROR(K51/$K$54*100,0)</f>
        <v>0</v>
      </c>
      <c r="M51" s="120">
        <v>0</v>
      </c>
      <c r="N51" s="121">
        <f>IFERROR(M51/$K$54*100,0)</f>
        <v>0</v>
      </c>
      <c r="O51" s="123">
        <v>0</v>
      </c>
      <c r="P51" s="128">
        <f t="shared" ref="P51:P53" si="36">IFERROR(O51/$O$54*100,0)</f>
        <v>0</v>
      </c>
      <c r="Q51" s="120">
        <v>0</v>
      </c>
      <c r="R51" s="121">
        <f t="shared" ref="R51:R53" si="37">IFERROR(Q51/$O$54*100,0)</f>
        <v>0</v>
      </c>
    </row>
    <row r="52" spans="2:18" ht="15.95" customHeight="1">
      <c r="B52" s="119" t="s">
        <v>229</v>
      </c>
      <c r="C52" s="123">
        <v>4</v>
      </c>
      <c r="D52" s="128">
        <f>IFERROR(C52/$G$54*100,0)</f>
        <v>44.444444444444443</v>
      </c>
      <c r="E52" s="120">
        <v>3</v>
      </c>
      <c r="F52" s="121">
        <f>IFERROR(E52/$G$54*100,0)</f>
        <v>33.333333333333329</v>
      </c>
      <c r="G52" s="123">
        <v>6</v>
      </c>
      <c r="H52" s="128">
        <f>IFERROR(G52/$G$54*100,0)</f>
        <v>66.666666666666657</v>
      </c>
      <c r="I52" s="120">
        <v>3</v>
      </c>
      <c r="J52" s="121">
        <f>IFERROR(I52/$G$54*100,0)</f>
        <v>33.333333333333329</v>
      </c>
      <c r="K52" s="123">
        <v>6</v>
      </c>
      <c r="L52" s="128">
        <f t="shared" si="35"/>
        <v>75</v>
      </c>
      <c r="M52" s="120">
        <v>2</v>
      </c>
      <c r="N52" s="121">
        <f>IFERROR(M52/$K$54*100,0)</f>
        <v>25</v>
      </c>
      <c r="O52" s="123">
        <v>6</v>
      </c>
      <c r="P52" s="128">
        <f t="shared" si="36"/>
        <v>75</v>
      </c>
      <c r="Q52" s="120">
        <v>2</v>
      </c>
      <c r="R52" s="121">
        <f t="shared" si="37"/>
        <v>25</v>
      </c>
    </row>
    <row r="53" spans="2:18" ht="15.95" customHeight="1">
      <c r="B53" s="138" t="s">
        <v>230</v>
      </c>
      <c r="C53" s="124">
        <f t="shared" ref="C53" si="38">SUM(C50:C52)</f>
        <v>5</v>
      </c>
      <c r="D53" s="140">
        <f>IFERROR(C53/$C$54*100,0)</f>
        <v>62.5</v>
      </c>
      <c r="E53" s="122">
        <f t="shared" ref="E53" si="39">SUM(E50:E52)</f>
        <v>3</v>
      </c>
      <c r="F53" s="139">
        <f>IFERROR(E53/$C$54*100,0)</f>
        <v>37.5</v>
      </c>
      <c r="G53" s="124">
        <f t="shared" ref="G53" si="40">SUM(G50:G52)</f>
        <v>6</v>
      </c>
      <c r="H53" s="140">
        <f>IFERROR(G53/$G$54*100,0)</f>
        <v>66.666666666666657</v>
      </c>
      <c r="I53" s="122">
        <f t="shared" ref="I53" si="41">SUM(I50:I52)</f>
        <v>3</v>
      </c>
      <c r="J53" s="139">
        <f>IFERROR(I53/$G$54*100,0)</f>
        <v>33.333333333333329</v>
      </c>
      <c r="K53" s="124">
        <f t="shared" ref="K53" si="42">SUM(K50:K52)</f>
        <v>6</v>
      </c>
      <c r="L53" s="140">
        <f t="shared" si="35"/>
        <v>75</v>
      </c>
      <c r="M53" s="122">
        <f t="shared" ref="M53" si="43">SUM(M50:M52)</f>
        <v>2</v>
      </c>
      <c r="N53" s="139">
        <f>IFERROR(M53/$K$54*100,0)</f>
        <v>25</v>
      </c>
      <c r="O53" s="124">
        <f t="shared" ref="O53:Q53" si="44">SUM(O50:O52)</f>
        <v>6</v>
      </c>
      <c r="P53" s="140">
        <f t="shared" si="36"/>
        <v>75</v>
      </c>
      <c r="Q53" s="122">
        <f t="shared" si="44"/>
        <v>2</v>
      </c>
      <c r="R53" s="139">
        <f t="shared" si="37"/>
        <v>25</v>
      </c>
    </row>
    <row r="54" spans="2:18" ht="15.95" customHeight="1" thickBot="1">
      <c r="B54" s="141" t="s">
        <v>238</v>
      </c>
      <c r="C54" s="385">
        <f>C53+E53</f>
        <v>8</v>
      </c>
      <c r="D54" s="386"/>
      <c r="E54" s="386"/>
      <c r="F54" s="386"/>
      <c r="G54" s="385">
        <f>G53+I53</f>
        <v>9</v>
      </c>
      <c r="H54" s="386"/>
      <c r="I54" s="386"/>
      <c r="J54" s="386"/>
      <c r="K54" s="385">
        <f>K53+M53</f>
        <v>8</v>
      </c>
      <c r="L54" s="386"/>
      <c r="M54" s="386"/>
      <c r="N54" s="386"/>
      <c r="O54" s="385">
        <f>O53+Q53</f>
        <v>8</v>
      </c>
      <c r="P54" s="386"/>
      <c r="Q54" s="386"/>
      <c r="R54" s="386"/>
    </row>
    <row r="55" spans="2:18" ht="15.95" customHeight="1">
      <c r="C55" s="22"/>
      <c r="D55" s="23" t="s">
        <v>239</v>
      </c>
      <c r="G55" s="22"/>
      <c r="H55" s="23" t="s">
        <v>239</v>
      </c>
      <c r="K55" s="22"/>
      <c r="L55" s="23" t="s">
        <v>239</v>
      </c>
      <c r="O55" s="22"/>
      <c r="P55" s="24"/>
      <c r="Q55" s="22"/>
      <c r="R55" s="22"/>
    </row>
    <row r="56" spans="2:18" ht="15.95" customHeight="1">
      <c r="B56" s="391" t="s">
        <v>306</v>
      </c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</row>
    <row r="57" spans="2:18" ht="15.95" customHeight="1">
      <c r="B57" s="92"/>
      <c r="C57" s="392" t="s">
        <v>289</v>
      </c>
      <c r="D57" s="393"/>
      <c r="E57" s="393"/>
      <c r="F57" s="393"/>
      <c r="G57" s="394" t="s">
        <v>61</v>
      </c>
      <c r="H57" s="395"/>
      <c r="I57" s="395"/>
      <c r="J57" s="396"/>
      <c r="K57" s="394" t="s">
        <v>62</v>
      </c>
      <c r="L57" s="395"/>
      <c r="M57" s="395"/>
      <c r="N57" s="396"/>
      <c r="O57" s="395" t="s">
        <v>63</v>
      </c>
      <c r="P57" s="395"/>
      <c r="Q57" s="395"/>
      <c r="R57" s="395"/>
    </row>
    <row r="58" spans="2:18" ht="15.95" customHeight="1">
      <c r="C58" s="382" t="s">
        <v>223</v>
      </c>
      <c r="D58" s="384"/>
      <c r="E58" s="382" t="s">
        <v>224</v>
      </c>
      <c r="F58" s="383"/>
      <c r="G58" s="382" t="s">
        <v>223</v>
      </c>
      <c r="H58" s="384"/>
      <c r="I58" s="382" t="s">
        <v>224</v>
      </c>
      <c r="J58" s="383"/>
      <c r="K58" s="382" t="s">
        <v>223</v>
      </c>
      <c r="L58" s="384"/>
      <c r="M58" s="382" t="s">
        <v>224</v>
      </c>
      <c r="N58" s="383"/>
      <c r="O58" s="384" t="s">
        <v>225</v>
      </c>
      <c r="P58" s="384"/>
      <c r="Q58" s="382" t="s">
        <v>224</v>
      </c>
      <c r="R58" s="384"/>
    </row>
    <row r="59" spans="2:18" ht="15.95" customHeight="1">
      <c r="B59" s="129" t="s">
        <v>240</v>
      </c>
      <c r="C59" s="130" t="s">
        <v>89</v>
      </c>
      <c r="D59" s="131" t="s">
        <v>237</v>
      </c>
      <c r="E59" s="130" t="s">
        <v>89</v>
      </c>
      <c r="F59" s="132" t="s">
        <v>237</v>
      </c>
      <c r="G59" s="130" t="s">
        <v>89</v>
      </c>
      <c r="H59" s="131" t="s">
        <v>237</v>
      </c>
      <c r="I59" s="130" t="s">
        <v>89</v>
      </c>
      <c r="J59" s="132" t="s">
        <v>237</v>
      </c>
      <c r="K59" s="130" t="s">
        <v>89</v>
      </c>
      <c r="L59" s="131" t="s">
        <v>237</v>
      </c>
      <c r="M59" s="130" t="s">
        <v>89</v>
      </c>
      <c r="N59" s="132" t="s">
        <v>237</v>
      </c>
      <c r="O59" s="131" t="s">
        <v>89</v>
      </c>
      <c r="P59" s="131" t="s">
        <v>237</v>
      </c>
      <c r="Q59" s="130" t="s">
        <v>89</v>
      </c>
      <c r="R59" s="131" t="s">
        <v>237</v>
      </c>
    </row>
    <row r="60" spans="2:18" ht="15.95" customHeight="1">
      <c r="B60" s="119" t="s">
        <v>241</v>
      </c>
      <c r="C60" s="123">
        <v>4</v>
      </c>
      <c r="D60" s="121">
        <f>IFERROR(C60/$C$65*100,0)</f>
        <v>6.4516129032258061</v>
      </c>
      <c r="E60" s="123">
        <v>1</v>
      </c>
      <c r="F60" s="128">
        <f>IFERROR(E60/$C$65*100,0)</f>
        <v>1.6129032258064515</v>
      </c>
      <c r="G60" s="123">
        <v>4</v>
      </c>
      <c r="H60" s="121">
        <f>IFERROR(G60/$G$65*100,0)</f>
        <v>6.4516129032258061</v>
      </c>
      <c r="I60" s="123">
        <v>1</v>
      </c>
      <c r="J60" s="128">
        <f>IFERROR(I60/$G$65*100,0)</f>
        <v>1.6129032258064515</v>
      </c>
      <c r="K60" s="123">
        <v>3</v>
      </c>
      <c r="L60" s="121">
        <f>IFERROR(K60/$K$65*100,0)</f>
        <v>7.6923076923076925</v>
      </c>
      <c r="M60" s="123">
        <v>1</v>
      </c>
      <c r="N60" s="128">
        <f>IFERROR(M60/$K$65*100,0)</f>
        <v>2.5641025641025639</v>
      </c>
      <c r="O60" s="120">
        <v>3</v>
      </c>
      <c r="P60" s="121">
        <f>IFERROR(O60/$O$65*100,0)</f>
        <v>9.0909090909090917</v>
      </c>
      <c r="Q60" s="123">
        <v>1</v>
      </c>
      <c r="R60" s="121">
        <f>IFERROR(Q60/$O$65*100,0)</f>
        <v>3.0303030303030303</v>
      </c>
    </row>
    <row r="61" spans="2:18" ht="15.95" customHeight="1">
      <c r="B61" s="119" t="s">
        <v>242</v>
      </c>
      <c r="C61" s="123">
        <v>10</v>
      </c>
      <c r="D61" s="121">
        <f>IFERROR(C61/$C$65*100,0)</f>
        <v>16.129032258064516</v>
      </c>
      <c r="E61" s="123">
        <v>4</v>
      </c>
      <c r="F61" s="128">
        <f t="shared" ref="F61:F63" si="45">IFERROR(E61/$C$65*100,0)</f>
        <v>6.4516129032258061</v>
      </c>
      <c r="G61" s="123">
        <v>9</v>
      </c>
      <c r="H61" s="121">
        <f t="shared" ref="H61:H63" si="46">IFERROR(G61/$G$65*100,0)</f>
        <v>14.516129032258066</v>
      </c>
      <c r="I61" s="123">
        <v>5</v>
      </c>
      <c r="J61" s="128">
        <f t="shared" ref="J61:J63" si="47">IFERROR(I61/$G$65*100,0)</f>
        <v>8.064516129032258</v>
      </c>
      <c r="K61" s="123">
        <v>4</v>
      </c>
      <c r="L61" s="121">
        <f t="shared" ref="L61:L63" si="48">IFERROR(K61/$K$65*100,0)</f>
        <v>10.256410256410255</v>
      </c>
      <c r="M61" s="123">
        <v>6</v>
      </c>
      <c r="N61" s="128">
        <f t="shared" ref="N61:N63" si="49">IFERROR(M61/$K$65*100,0)</f>
        <v>15.384615384615385</v>
      </c>
      <c r="O61" s="120">
        <v>5</v>
      </c>
      <c r="P61" s="121">
        <f t="shared" ref="P61:P64" si="50">IFERROR(O61/$O$65*100,0)</f>
        <v>15.151515151515152</v>
      </c>
      <c r="Q61" s="123">
        <v>4</v>
      </c>
      <c r="R61" s="121">
        <f t="shared" ref="R61:R64" si="51">IFERROR(Q61/$O$65*100,0)</f>
        <v>12.121212121212121</v>
      </c>
    </row>
    <row r="62" spans="2:18" ht="15.95" customHeight="1">
      <c r="B62" s="119" t="s">
        <v>243</v>
      </c>
      <c r="C62" s="123">
        <v>17</v>
      </c>
      <c r="D62" s="121">
        <f t="shared" ref="D62:D63" si="52">IFERROR(C62/$C$65*100,0)</f>
        <v>27.419354838709676</v>
      </c>
      <c r="E62" s="123">
        <v>18</v>
      </c>
      <c r="F62" s="128">
        <f t="shared" si="45"/>
        <v>29.032258064516132</v>
      </c>
      <c r="G62" s="123">
        <v>20</v>
      </c>
      <c r="H62" s="121">
        <f t="shared" si="46"/>
        <v>32.258064516129032</v>
      </c>
      <c r="I62" s="123">
        <v>20</v>
      </c>
      <c r="J62" s="128">
        <f t="shared" si="47"/>
        <v>32.258064516129032</v>
      </c>
      <c r="K62" s="123">
        <v>12</v>
      </c>
      <c r="L62" s="121">
        <f t="shared" si="48"/>
        <v>30.76923076923077</v>
      </c>
      <c r="M62" s="123">
        <v>10</v>
      </c>
      <c r="N62" s="128">
        <f t="shared" si="49"/>
        <v>25.641025641025639</v>
      </c>
      <c r="O62" s="120">
        <v>9</v>
      </c>
      <c r="P62" s="121">
        <f t="shared" si="50"/>
        <v>27.27272727272727</v>
      </c>
      <c r="Q62" s="123">
        <v>8</v>
      </c>
      <c r="R62" s="121">
        <f t="shared" si="51"/>
        <v>24.242424242424242</v>
      </c>
    </row>
    <row r="63" spans="2:18" ht="15.95" customHeight="1">
      <c r="B63" s="119" t="s">
        <v>244</v>
      </c>
      <c r="C63" s="123">
        <v>2</v>
      </c>
      <c r="D63" s="121">
        <f t="shared" si="52"/>
        <v>3.225806451612903</v>
      </c>
      <c r="E63" s="123">
        <v>6</v>
      </c>
      <c r="F63" s="128">
        <f t="shared" si="45"/>
        <v>9.67741935483871</v>
      </c>
      <c r="G63" s="123">
        <v>0</v>
      </c>
      <c r="H63" s="121">
        <f t="shared" si="46"/>
        <v>0</v>
      </c>
      <c r="I63" s="123">
        <v>3</v>
      </c>
      <c r="J63" s="128">
        <f t="shared" si="47"/>
        <v>4.838709677419355</v>
      </c>
      <c r="K63" s="123">
        <v>0</v>
      </c>
      <c r="L63" s="121">
        <f t="shared" si="48"/>
        <v>0</v>
      </c>
      <c r="M63" s="123">
        <v>3</v>
      </c>
      <c r="N63" s="128">
        <f t="shared" si="49"/>
        <v>7.6923076923076925</v>
      </c>
      <c r="O63" s="120">
        <v>0</v>
      </c>
      <c r="P63" s="121">
        <f t="shared" si="50"/>
        <v>0</v>
      </c>
      <c r="Q63" s="123">
        <v>3</v>
      </c>
      <c r="R63" s="121">
        <f t="shared" si="51"/>
        <v>9.0909090909090917</v>
      </c>
    </row>
    <row r="64" spans="2:18" ht="15.95" customHeight="1">
      <c r="B64" s="138" t="s">
        <v>230</v>
      </c>
      <c r="C64" s="124">
        <f>SUM(C60:C63)</f>
        <v>33</v>
      </c>
      <c r="D64" s="139">
        <f>IFERROR(C64/$C$65*100,0)</f>
        <v>53.225806451612897</v>
      </c>
      <c r="E64" s="124">
        <f>SUM(E60:E63)</f>
        <v>29</v>
      </c>
      <c r="F64" s="140">
        <f>IFERROR(E64/$C$65*100,0)</f>
        <v>46.774193548387096</v>
      </c>
      <c r="G64" s="124">
        <f>SUM(G60:G63)</f>
        <v>33</v>
      </c>
      <c r="H64" s="139">
        <f>IFERROR(G64/$G$65*100,0)</f>
        <v>53.225806451612897</v>
      </c>
      <c r="I64" s="124">
        <f>SUM(I60:I63)</f>
        <v>29</v>
      </c>
      <c r="J64" s="140">
        <f>IFERROR(I64/$G$65*100,0)</f>
        <v>46.774193548387096</v>
      </c>
      <c r="K64" s="124">
        <f>SUM(K60:K63)</f>
        <v>19</v>
      </c>
      <c r="L64" s="139">
        <f>IFERROR(K64/$G$65*100,0)</f>
        <v>30.64516129032258</v>
      </c>
      <c r="M64" s="124">
        <f>SUM(M60:M63)</f>
        <v>20</v>
      </c>
      <c r="N64" s="140">
        <f>IFERROR(M64/$G$65*100,0)</f>
        <v>32.258064516129032</v>
      </c>
      <c r="O64" s="122">
        <f>SUM(O60:O63)</f>
        <v>17</v>
      </c>
      <c r="P64" s="139">
        <f t="shared" si="50"/>
        <v>51.515151515151516</v>
      </c>
      <c r="Q64" s="124">
        <f>SUM(Q60:Q63)</f>
        <v>16</v>
      </c>
      <c r="R64" s="139">
        <f t="shared" si="51"/>
        <v>48.484848484848484</v>
      </c>
    </row>
    <row r="65" spans="2:18" ht="15.95" customHeight="1" thickBot="1">
      <c r="B65" s="141" t="s">
        <v>238</v>
      </c>
      <c r="C65" s="385">
        <f>C64+E64</f>
        <v>62</v>
      </c>
      <c r="D65" s="386"/>
      <c r="E65" s="386"/>
      <c r="F65" s="387"/>
      <c r="G65" s="385">
        <f>G64+I64</f>
        <v>62</v>
      </c>
      <c r="H65" s="386"/>
      <c r="I65" s="386"/>
      <c r="J65" s="387"/>
      <c r="K65" s="388">
        <f>K64+M64</f>
        <v>39</v>
      </c>
      <c r="L65" s="389"/>
      <c r="M65" s="389"/>
      <c r="N65" s="390"/>
      <c r="O65" s="386">
        <f>O64+Q64</f>
        <v>33</v>
      </c>
      <c r="P65" s="386"/>
      <c r="Q65" s="386"/>
      <c r="R65" s="386"/>
    </row>
    <row r="66" spans="2:18" ht="15.95" customHeight="1"/>
    <row r="67" spans="2:18" ht="15.95" customHeight="1">
      <c r="B67" s="62" t="s">
        <v>245</v>
      </c>
    </row>
    <row r="68" spans="2:18" ht="15.95" customHeight="1">
      <c r="B68" s="62" t="s">
        <v>246</v>
      </c>
    </row>
    <row r="69" spans="2:18" ht="15.95" customHeight="1">
      <c r="B69" s="62" t="s">
        <v>247</v>
      </c>
    </row>
    <row r="70" spans="2:18" ht="15.95" customHeight="1">
      <c r="B70" s="62" t="s">
        <v>248</v>
      </c>
    </row>
    <row r="71" spans="2:18" ht="15.95" customHeight="1">
      <c r="B71" s="62" t="s">
        <v>249</v>
      </c>
    </row>
    <row r="72" spans="2:18" ht="15.95" customHeight="1">
      <c r="B72" s="62"/>
    </row>
    <row r="73" spans="2:18" ht="15.95" customHeight="1">
      <c r="B73" s="378" t="s">
        <v>252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2:18" ht="15.95" customHeight="1">
      <c r="B74" s="125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2:18" ht="15.95" customHeight="1">
      <c r="B75" s="126" t="s">
        <v>253</v>
      </c>
      <c r="C75" s="127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2:18" ht="15.95" customHeight="1">
      <c r="B76" s="136"/>
      <c r="C76" s="134" t="s">
        <v>289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2:18" ht="15.95" customHeight="1">
      <c r="B77" s="137" t="s">
        <v>254</v>
      </c>
      <c r="C77" s="107" t="s">
        <v>237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2:18" ht="15.95" customHeight="1">
      <c r="B78" s="110" t="s">
        <v>255</v>
      </c>
      <c r="C78" s="105">
        <v>0.43548387096774194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2:18" ht="15.95" customHeight="1">
      <c r="B79" s="110" t="s">
        <v>256</v>
      </c>
      <c r="C79" s="105">
        <v>4.8387096774193547E-2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2:18" ht="15.95" customHeight="1">
      <c r="B80" s="110" t="s">
        <v>257</v>
      </c>
      <c r="C80" s="105">
        <v>3.2258064516129031E-2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ht="15.95" customHeight="1">
      <c r="B81" s="110" t="s">
        <v>308</v>
      </c>
      <c r="C81" s="105">
        <v>1.6129032258064516E-2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2:16" ht="15.95" customHeight="1">
      <c r="B82" s="110" t="s">
        <v>258</v>
      </c>
      <c r="C82" s="105">
        <v>4.8387096774193547E-2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2:16" ht="15.95" customHeight="1">
      <c r="B83" s="110" t="s">
        <v>259</v>
      </c>
      <c r="C83" s="105">
        <v>1.6129032258064516E-2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2:16" ht="15.95" customHeight="1">
      <c r="B84" s="110" t="s">
        <v>260</v>
      </c>
      <c r="C84" s="105">
        <v>4.8387096774193547E-2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2:16" ht="15.95" customHeight="1">
      <c r="B85" s="110" t="s">
        <v>261</v>
      </c>
      <c r="C85" s="105">
        <v>1.6129032258064516E-2</v>
      </c>
      <c r="G85" s="20"/>
    </row>
    <row r="86" spans="2:16" ht="15.95" customHeight="1">
      <c r="B86" s="110" t="s">
        <v>262</v>
      </c>
      <c r="C86" s="105">
        <v>6.4516129032258063E-2</v>
      </c>
      <c r="G86" s="20"/>
    </row>
    <row r="87" spans="2:16" ht="15.95" customHeight="1">
      <c r="B87" s="110" t="s">
        <v>263</v>
      </c>
      <c r="C87" s="105">
        <v>3.2258064516129031E-2</v>
      </c>
      <c r="G87" s="20"/>
    </row>
    <row r="88" spans="2:16" ht="15.95" customHeight="1">
      <c r="B88" s="110" t="s">
        <v>264</v>
      </c>
      <c r="C88" s="105">
        <v>1.6129032258064516E-2</v>
      </c>
      <c r="G88" s="20"/>
    </row>
    <row r="89" spans="2:16" ht="15.95" customHeight="1">
      <c r="B89" s="110" t="s">
        <v>265</v>
      </c>
      <c r="C89" s="105">
        <v>3.2258064516129031E-2</v>
      </c>
      <c r="G89" s="20"/>
    </row>
    <row r="90" spans="2:16" ht="15.95" customHeight="1">
      <c r="B90" s="110" t="s">
        <v>266</v>
      </c>
      <c r="C90" s="105">
        <v>4.8387096774193547E-2</v>
      </c>
      <c r="G90" s="20"/>
    </row>
    <row r="91" spans="2:16" ht="15.95" customHeight="1">
      <c r="B91" s="110" t="s">
        <v>267</v>
      </c>
      <c r="C91" s="105">
        <v>1.6129032258064516E-2</v>
      </c>
      <c r="G91" s="20"/>
    </row>
    <row r="92" spans="2:16" ht="15.95" customHeight="1">
      <c r="B92" s="110" t="s">
        <v>268</v>
      </c>
      <c r="C92" s="105">
        <v>1.6129032258064516E-2</v>
      </c>
      <c r="G92" s="20"/>
    </row>
    <row r="93" spans="2:16" ht="15.95" customHeight="1">
      <c r="B93" s="110" t="s">
        <v>269</v>
      </c>
      <c r="C93" s="105">
        <v>3.2258064516129031E-2</v>
      </c>
      <c r="G93" s="20"/>
    </row>
    <row r="94" spans="2:16" ht="15.95" customHeight="1">
      <c r="B94" s="110" t="s">
        <v>270</v>
      </c>
      <c r="C94" s="105">
        <v>3.2258064516129031E-2</v>
      </c>
      <c r="G94" s="20"/>
    </row>
    <row r="95" spans="2:16" ht="15.95" customHeight="1">
      <c r="B95" s="110" t="s">
        <v>271</v>
      </c>
      <c r="C95" s="105">
        <v>1.6129032258064516E-2</v>
      </c>
      <c r="G95" s="20"/>
    </row>
    <row r="96" spans="2:16" ht="15.95" customHeight="1">
      <c r="B96" s="110" t="s">
        <v>309</v>
      </c>
      <c r="C96" s="105">
        <v>1.6129032258064516E-2</v>
      </c>
      <c r="G96" s="20"/>
    </row>
    <row r="97" spans="2:7" ht="15.95" customHeight="1">
      <c r="B97" s="110" t="s">
        <v>272</v>
      </c>
      <c r="C97" s="105">
        <v>0.12903225806451613</v>
      </c>
      <c r="G97" s="20"/>
    </row>
    <row r="98" spans="2:7" ht="15">
      <c r="G98" s="20"/>
    </row>
    <row r="99" spans="2:7">
      <c r="B99" s="62" t="s">
        <v>273</v>
      </c>
    </row>
  </sheetData>
  <mergeCells count="88">
    <mergeCell ref="B6:R6"/>
    <mergeCell ref="C7:F7"/>
    <mergeCell ref="G7:J7"/>
    <mergeCell ref="K7:N7"/>
    <mergeCell ref="O7:R7"/>
    <mergeCell ref="M8:N8"/>
    <mergeCell ref="O8:P8"/>
    <mergeCell ref="Q8:R8"/>
    <mergeCell ref="C14:F14"/>
    <mergeCell ref="G14:J14"/>
    <mergeCell ref="K14:N14"/>
    <mergeCell ref="O14:R14"/>
    <mergeCell ref="C8:D8"/>
    <mergeCell ref="E8:F8"/>
    <mergeCell ref="G8:H8"/>
    <mergeCell ref="I8:J8"/>
    <mergeCell ref="K8:L8"/>
    <mergeCell ref="B16:R16"/>
    <mergeCell ref="C17:F17"/>
    <mergeCell ref="G17:J17"/>
    <mergeCell ref="K17:N17"/>
    <mergeCell ref="O17:R17"/>
    <mergeCell ref="M18:N18"/>
    <mergeCell ref="O18:P18"/>
    <mergeCell ref="Q18:R18"/>
    <mergeCell ref="C24:F24"/>
    <mergeCell ref="G24:J24"/>
    <mergeCell ref="K24:N24"/>
    <mergeCell ref="O24:R24"/>
    <mergeCell ref="C18:D18"/>
    <mergeCell ref="E18:F18"/>
    <mergeCell ref="G18:H18"/>
    <mergeCell ref="I18:J18"/>
    <mergeCell ref="K18:L18"/>
    <mergeCell ref="B26:R26"/>
    <mergeCell ref="C27:F27"/>
    <mergeCell ref="G27:J27"/>
    <mergeCell ref="K27:N27"/>
    <mergeCell ref="O27:R27"/>
    <mergeCell ref="M28:N28"/>
    <mergeCell ref="O28:P28"/>
    <mergeCell ref="Q28:R28"/>
    <mergeCell ref="C34:F34"/>
    <mergeCell ref="G34:J34"/>
    <mergeCell ref="K34:N34"/>
    <mergeCell ref="O34:R34"/>
    <mergeCell ref="C28:D28"/>
    <mergeCell ref="E28:F28"/>
    <mergeCell ref="G28:H28"/>
    <mergeCell ref="I28:J28"/>
    <mergeCell ref="K28:L28"/>
    <mergeCell ref="C37:D37"/>
    <mergeCell ref="E37:F37"/>
    <mergeCell ref="G37:H37"/>
    <mergeCell ref="B46:R46"/>
    <mergeCell ref="C47:F47"/>
    <mergeCell ref="G47:J47"/>
    <mergeCell ref="K47:N47"/>
    <mergeCell ref="O47:R47"/>
    <mergeCell ref="O48:P48"/>
    <mergeCell ref="Q48:R48"/>
    <mergeCell ref="C54:F54"/>
    <mergeCell ref="G54:J54"/>
    <mergeCell ref="K54:N54"/>
    <mergeCell ref="O54:R54"/>
    <mergeCell ref="C48:D48"/>
    <mergeCell ref="E48:F48"/>
    <mergeCell ref="G48:H48"/>
    <mergeCell ref="I48:J48"/>
    <mergeCell ref="K48:L48"/>
    <mergeCell ref="M48:N48"/>
    <mergeCell ref="B56:R56"/>
    <mergeCell ref="C57:F57"/>
    <mergeCell ref="G57:J57"/>
    <mergeCell ref="K57:N57"/>
    <mergeCell ref="O57:R57"/>
    <mergeCell ref="M58:N58"/>
    <mergeCell ref="O58:P58"/>
    <mergeCell ref="Q58:R58"/>
    <mergeCell ref="C65:F65"/>
    <mergeCell ref="G65:J65"/>
    <mergeCell ref="K65:N65"/>
    <mergeCell ref="O65:R65"/>
    <mergeCell ref="C58:D58"/>
    <mergeCell ref="E58:F58"/>
    <mergeCell ref="G58:H58"/>
    <mergeCell ref="I58:J58"/>
    <mergeCell ref="K58:L58"/>
  </mergeCells>
  <pageMargins left="0.7" right="0.7" top="0.75" bottom="0.75" header="0.3" footer="0.3"/>
  <pageSetup paperSize="9" scale="3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D923-13C7-44AF-A97E-355A670A50F7}">
  <sheetPr>
    <tabColor theme="7"/>
  </sheetPr>
  <dimension ref="B1:D13"/>
  <sheetViews>
    <sheetView showGridLines="0" zoomScaleNormal="100" workbookViewId="0">
      <selection activeCell="F6" sqref="F6"/>
    </sheetView>
  </sheetViews>
  <sheetFormatPr defaultColWidth="9.125" defaultRowHeight="12.75"/>
  <cols>
    <col min="1" max="1" width="3.125" style="3" customWidth="1"/>
    <col min="2" max="2" width="24.125" style="3" customWidth="1"/>
    <col min="3" max="4" width="19.125" style="4" customWidth="1"/>
    <col min="5" max="5" width="26.125" style="3" customWidth="1"/>
    <col min="6" max="6" width="21.625" style="3" customWidth="1"/>
    <col min="7" max="7" width="42.875" style="3" customWidth="1"/>
    <col min="8" max="16384" width="9.125" style="3"/>
  </cols>
  <sheetData>
    <row r="1" spans="2:4" ht="48.6" customHeight="1">
      <c r="B1" s="63"/>
    </row>
    <row r="2" spans="2:4" ht="30" customHeight="1">
      <c r="B2" s="65" t="s">
        <v>277</v>
      </c>
    </row>
    <row r="3" spans="2:4" ht="14.25">
      <c r="B3" t="s">
        <v>282</v>
      </c>
    </row>
    <row r="4" spans="2:4" ht="14.25">
      <c r="B4" s="62" t="s">
        <v>283</v>
      </c>
    </row>
    <row r="5" spans="2:4" ht="44.1" customHeight="1">
      <c r="B5" s="413" t="s">
        <v>284</v>
      </c>
      <c r="C5" s="413"/>
      <c r="D5" s="413"/>
    </row>
    <row r="6" spans="2:4" ht="30" customHeight="1">
      <c r="B6" s="414" t="s">
        <v>285</v>
      </c>
      <c r="C6" s="414"/>
      <c r="D6" s="414"/>
    </row>
    <row r="8" spans="2:4" ht="15.95" customHeight="1">
      <c r="B8" s="67" t="s">
        <v>128</v>
      </c>
      <c r="C8" s="223" t="s">
        <v>289</v>
      </c>
      <c r="D8" s="223" t="s">
        <v>61</v>
      </c>
    </row>
    <row r="9" spans="2:4" ht="15.95" customHeight="1">
      <c r="B9" s="162"/>
      <c r="C9" s="86" t="s">
        <v>278</v>
      </c>
      <c r="D9" s="86" t="s">
        <v>278</v>
      </c>
    </row>
    <row r="10" spans="2:4" ht="15.95" customHeight="1">
      <c r="B10" s="95" t="s">
        <v>279</v>
      </c>
      <c r="C10" s="224">
        <v>332.4</v>
      </c>
      <c r="D10" s="224">
        <v>342.7</v>
      </c>
    </row>
    <row r="11" spans="2:4" ht="15.95" customHeight="1">
      <c r="B11" s="95" t="s">
        <v>280</v>
      </c>
      <c r="C11" s="224">
        <v>328.8</v>
      </c>
      <c r="D11" s="224">
        <v>330.8</v>
      </c>
    </row>
    <row r="12" spans="2:4" ht="15.95" customHeight="1">
      <c r="B12" s="222" t="s">
        <v>281</v>
      </c>
      <c r="C12" s="225">
        <v>3.6</v>
      </c>
      <c r="D12" s="225">
        <v>11.9</v>
      </c>
    </row>
    <row r="13" spans="2:4" ht="15.95" customHeight="1">
      <c r="D13" s="211"/>
    </row>
  </sheetData>
  <mergeCells count="2">
    <mergeCell ref="B5:D5"/>
    <mergeCell ref="B6:D6"/>
  </mergeCells>
  <phoneticPr fontId="25" type="noConversion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f9a534-4327-400c-adaf-f5b81bf5e19f" xsi:nil="true"/>
    <lcf76f155ced4ddcb4097134ff3c332f xmlns="734f98cd-6046-4876-8dbc-0f30002a0aa2">
      <Terms xmlns="http://schemas.microsoft.com/office/infopath/2007/PartnerControls"/>
    </lcf76f155ced4ddcb4097134ff3c332f>
    <_dlc_DocId xmlns="8af9a534-4327-400c-adaf-f5b81bf5e19f">6KQ2RUNXVXPU-1757088950-12404</_dlc_DocId>
    <_dlc_DocIdUrl xmlns="8af9a534-4327-400c-adaf-f5b81bf5e19f">
      <Url>https://growthpointprop.sharepoint.com/sites/Cosec/_layouts/15/DocIdRedir.aspx?ID=6KQ2RUNXVXPU-1757088950-12404</Url>
      <Description>6KQ2RUNXVXPU-1757088950-12404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BDB5228459744D9964914939C2D80E" ma:contentTypeVersion="15" ma:contentTypeDescription="Create a new document." ma:contentTypeScope="" ma:versionID="0d688db24b9010b3afa46fd2e7963576">
  <xsd:schema xmlns:xsd="http://www.w3.org/2001/XMLSchema" xmlns:xs="http://www.w3.org/2001/XMLSchema" xmlns:p="http://schemas.microsoft.com/office/2006/metadata/properties" xmlns:ns2="8af9a534-4327-400c-adaf-f5b81bf5e19f" xmlns:ns3="734f98cd-6046-4876-8dbc-0f30002a0aa2" targetNamespace="http://schemas.microsoft.com/office/2006/metadata/properties" ma:root="true" ma:fieldsID="755ffd1ab4e0c3d3d25a00b465a9875e" ns2:_="" ns3:_="">
    <xsd:import namespace="8af9a534-4327-400c-adaf-f5b81bf5e19f"/>
    <xsd:import namespace="734f98cd-6046-4876-8dbc-0f30002a0aa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9a534-4327-400c-adaf-f5b81bf5e19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91ef3021-ed51-4e7a-973f-8a4de4d40bfb}" ma:internalName="TaxCatchAll" ma:showField="CatchAllData" ma:web="8af9a534-4327-400c-adaf-f5b81bf5e1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98cd-6046-4876-8dbc-0f30002a0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f44901b-4ace-407a-8466-856f8c4db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F825F8-A829-4B46-B740-E42FBD31B88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7cac2fc-ae85-4dcd-8513-2df080e8f499"/>
    <ds:schemaRef ds:uri="http://schemas.openxmlformats.org/package/2006/metadata/core-properties"/>
    <ds:schemaRef ds:uri="19f25271-192f-4999-8469-41be80ea5fd3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854B77-AC74-44D8-A0F1-6B4B435EC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D9C9E-15CE-46BF-80CD-F3EF699AA24E}"/>
</file>

<file path=customXml/itemProps4.xml><?xml version="1.0" encoding="utf-8"?>
<ds:datastoreItem xmlns:ds="http://schemas.openxmlformats.org/officeDocument/2006/customXml" ds:itemID="{0003FAE8-100C-476A-96E1-2AFB85E8A7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Summary - Directly Owned</vt:lpstr>
      <vt:lpstr>Summary - Third Party</vt:lpstr>
      <vt:lpstr>Asset Data - Directly Owned</vt:lpstr>
      <vt:lpstr>Building Cert - Directly Owned</vt:lpstr>
      <vt:lpstr>People</vt:lpstr>
      <vt:lpstr>Economic Performance</vt:lpstr>
      <vt:lpstr>'Asset Data - Directly Owned'!Print_Area</vt:lpstr>
      <vt:lpstr>'Building Cert - Directly Owned'!Print_Area</vt:lpstr>
      <vt:lpstr>Introduction!Print_Area</vt:lpstr>
      <vt:lpstr>People!Print_Area</vt:lpstr>
      <vt:lpstr>'Summary - Directly Owned'!Print_Area</vt:lpstr>
      <vt:lpstr>'Summary - Third Party'!Print_Area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Katrina Itin</dc:creator>
  <cp:keywords/>
  <dc:description/>
  <cp:lastModifiedBy>Katrina Itin</cp:lastModifiedBy>
  <cp:revision/>
  <cp:lastPrinted>2023-09-25T06:13:34Z</cp:lastPrinted>
  <dcterms:created xsi:type="dcterms:W3CDTF">2022-08-01T23:08:42Z</dcterms:created>
  <dcterms:modified xsi:type="dcterms:W3CDTF">2024-09-20T02:28:41Z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0x0101005FBDB5228459744D9964914939C2D80E</vt:lpwstr>
  </property>
  <property fmtid="{D5CDD505-2E9C-101B-9397-08002B2CF9AE}" pid="3" name="Order">
    <vt:r8>371000</vt:r8>
  </property>
  <property fmtid="{D5CDD505-2E9C-101B-9397-08002B2CF9AE}" pid="4" name="_dlc_DocIdItemGuid">
    <vt:lpwstr>7b89ef41-c97e-41e1-8799-22a315d56b4c</vt:lpwstr>
  </property>
  <property fmtid="{D5CDD505-2E9C-101B-9397-08002B2CF9AE}" pid="5" name="MediaServiceImageTags">
    <vt:lpwstr/>
  </property>
</Properties>
</file>